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<sst xmlns="http://schemas.openxmlformats.org/spreadsheetml/2006/main" count="80" uniqueCount="24">
  <si>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</si>
  <si>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</si>
  <si>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</si>
  <si>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</si>
  <si>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</si>
  <si>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</si>
  <si>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</si>
  <si>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</si>
  <si>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</si>
  <si>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</si>
  <si>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</si>
  <si>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</si>
  <si>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</si>
  <si>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</si>
  <si>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</si>
  <si>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</si>
  <si>
    <t>in</t>
  </si>
  <si>
    <t>Sum all flows</t>
  </si>
  <si>
    <t>%err</t>
  </si>
  <si>
    <t>out</t>
  </si>
  <si>
    <t>diff</t>
  </si>
  <si>
    <t>%diff</t>
  </si>
  <si>
    <t>sum in+out /2</t>
  </si>
  <si>
    <t>MASS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</si>
</sst>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9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  <font>
      <b/>
      <sz val="12"/>
      <name val="Arial"/>
      <family val="2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 style="thick">
        <color indexed="34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4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 style="thick">
        <color indexed="34"/>
      </right>
      <top>
        <color indexed="63"/>
      </top>
      <bottom style="thick">
        <color indexed="3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2" borderId="0" xfId="0" applyFont="1" applyFill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6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25"/>
          <c:y val="0.08925"/>
          <c:w val="0.86225"/>
          <c:h val="0.877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4">
                  <c:v>98.66882986790384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3">
                  <c:v>98.83054097360927</c:v>
                </c:pt>
                <c:pt idx="4">
                  <c:v>98.56882986721483</c:v>
                </c:pt>
                <c:pt idx="5">
                  <c:v>98.19502337001656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99.78824636721559</c:v>
                </c:pt>
                <c:pt idx="2">
                  <c:v>99.46161094913468</c:v>
                </c:pt>
                <c:pt idx="3">
                  <c:v>98.99225207870695</c:v>
                </c:pt>
                <c:pt idx="4">
                  <c:v>98.48092525597193</c:v>
                </c:pt>
                <c:pt idx="5">
                  <c:v>97.72121687215491</c:v>
                </c:pt>
                <c:pt idx="6">
                  <c:v>96.40629597839745</c:v>
                </c:pt>
                <c:pt idx="7">
                  <c:v>94.96942731100897</c:v>
                </c:pt>
                <c:pt idx="8">
                  <c:v>93.4181648531114</c:v>
                </c:pt>
                <c:pt idx="9">
                  <c:v>91.76028657550879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99.80312815184267</c:v>
                </c:pt>
                <c:pt idx="2">
                  <c:v>99.50433440042461</c:v>
                </c:pt>
                <c:pt idx="3">
                  <c:v>99.09593113480983</c:v>
                </c:pt>
                <c:pt idx="4">
                  <c:v>98.54140220444273</c:v>
                </c:pt>
                <c:pt idx="5">
                  <c:v>97.7026228829666</c:v>
                </c:pt>
                <c:pt idx="6">
                  <c:v>96.42824375098168</c:v>
                </c:pt>
                <c:pt idx="7">
                  <c:v>94.9838211007447</c:v>
                </c:pt>
                <c:pt idx="8">
                  <c:v>93.42478067234467</c:v>
                </c:pt>
                <c:pt idx="9">
                  <c:v>91.76269487325692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99.81993183904196</c:v>
                </c:pt>
                <c:pt idx="2">
                  <c:v>99.55666736480887</c:v>
                </c:pt>
                <c:pt idx="3">
                  <c:v>99.24573585424193</c:v>
                </c:pt>
                <c:pt idx="4">
                  <c:v>98.78612954253842</c:v>
                </c:pt>
                <c:pt idx="5">
                  <c:v>98.01962870292941</c:v>
                </c:pt>
                <c:pt idx="6">
                  <c:v>96.520235040747</c:v>
                </c:pt>
                <c:pt idx="7">
                  <c:v>95.01283266786643</c:v>
                </c:pt>
                <c:pt idx="8">
                  <c:v>93.4344418617951</c:v>
                </c:pt>
                <c:pt idx="9">
                  <c:v>91.76571224501733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99.4442153730794</c:v>
                </c:pt>
                <c:pt idx="4">
                  <c:v>99.23775140682169</c:v>
                </c:pt>
                <c:pt idx="5">
                  <c:v>98.96952734391648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99.74915885613052</c:v>
                </c:pt>
                <c:pt idx="4">
                  <c:v>99.65113336572594</c:v>
                </c:pt>
                <c:pt idx="5">
                  <c:v>99.55120192092481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0</c:v>
                </c:pt>
                <c:pt idx="1">
                  <c:v>100.3521278310173</c:v>
                </c:pt>
                <c:pt idx="2">
                  <c:v>100.25212782975781</c:v>
                </c:pt>
                <c:pt idx="3">
                  <c:v>100.05212782729456</c:v>
                </c:pt>
                <c:pt idx="4">
                  <c:v>99.96642127677035</c:v>
                </c:pt>
                <c:pt idx="5">
                  <c:v>99.93294505196441</c:v>
                </c:pt>
                <c:pt idx="6">
                  <c:v>100.0329450519644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100.1408033441117</c:v>
                </c:pt>
                <c:pt idx="4">
                  <c:v>100.12947885971032</c:v>
                </c:pt>
                <c:pt idx="5">
                  <c:v>100.08121195583738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100.22947885971031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695002"/>
        <c:axId val="42255019"/>
        <c:axId val="44750852"/>
      </c:surface3D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55019"/>
        <c:crossesAt val="0"/>
        <c:auto val="1"/>
        <c:lblOffset val="100"/>
        <c:noMultiLvlLbl val="0"/>
      </c:catAx>
      <c:valAx>
        <c:axId val="42255019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5002"/>
        <c:crossesAt val="1"/>
        <c:crossBetween val="between"/>
        <c:dispUnits/>
        <c:majorUnit val="2"/>
        <c:minorUnit val="2"/>
      </c:valAx>
      <c:serAx>
        <c:axId val="4475085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225501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75"/>
          <c:w val="0.16775"/>
          <c:h val="0.25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104775</xdr:rowOff>
    </xdr:from>
    <xdr:to>
      <xdr:col>34</xdr:col>
      <xdr:colOff>266700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9172575" y="1047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workbookViewId="0" topLeftCell="A4">
      <selection activeCell="N24" sqref="N24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38" width="5.7109375" style="0" customWidth="1"/>
    <col min="39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 s="1">
        <v>10</v>
      </c>
      <c r="N3" s="10" t="s">
        <v>14</v>
      </c>
      <c r="O3" t="s">
        <v>13</v>
      </c>
    </row>
    <row r="4" ht="24.75" customHeight="1" thickBot="1"/>
    <row r="5" spans="1:13" ht="24.75" customHeight="1" thickBot="1" thickTop="1">
      <c r="A5" t="s">
        <v>1</v>
      </c>
      <c r="C5" s="42"/>
      <c r="D5" s="24"/>
      <c r="E5" s="24"/>
      <c r="F5" s="24"/>
      <c r="G5" s="24"/>
      <c r="H5" s="24"/>
      <c r="I5" s="24"/>
      <c r="J5" s="24"/>
      <c r="K5" s="24"/>
      <c r="L5" s="24"/>
      <c r="M5" s="41"/>
    </row>
    <row r="6" spans="2:14" ht="24.75" customHeight="1" thickTop="1">
      <c r="B6" s="10"/>
      <c r="C6" s="43"/>
      <c r="D6" s="28"/>
      <c r="E6" s="29"/>
      <c r="F6" s="29"/>
      <c r="G6" s="30">
        <f>(G7*(2/(1/G19+1/G20))+AE19+S19*$J$3*$J$3)/((2/(1/G19+1/G20)))</f>
        <v>98.66882986721482</v>
      </c>
      <c r="H6" s="29"/>
      <c r="I6" s="29"/>
      <c r="J6" s="29"/>
      <c r="K6" s="29"/>
      <c r="L6" s="31"/>
      <c r="M6" s="41"/>
      <c r="N6" s="10"/>
    </row>
    <row r="7" spans="2:16" ht="24.75" customHeight="1">
      <c r="B7" s="10"/>
      <c r="C7" s="43"/>
      <c r="D7" s="32"/>
      <c r="E7" s="26"/>
      <c r="F7" s="16">
        <f>(G7*(2/(1/F20+1/G20))+F8*(2/(1/F20+1/F21))+AD20+R20*$J$3*$J$3)/((2/(1/F20+1/G20))+(2/(1/F20+1/F21)))</f>
        <v>98.8305409729609</v>
      </c>
      <c r="G7" s="16">
        <f>(H7*(2/(1/G20+1/H20))+G6*(2/(1/G20+1/G19))+F7*(2/(1/G20+1/F20))+G8*(2/(1/G20+1/G21))+AE20+S20*$J$3*$J$3)/((2/(1/G20+1/H20))+(2/(1/G20+1/G19))+(2/(1/G20+1/F20))+(2/(1/G20+1/G21)))</f>
        <v>98.56882986654107</v>
      </c>
      <c r="H7" s="16">
        <f>(G7*(2/(1/H20+1/G20))+H8*(2/(1/H20+1/H21))+AF20+T20*$J$3*$J$3)/((2/(1/H20+1/G20))+(2/(1/H20+1/H21)))</f>
        <v>98.195023369348</v>
      </c>
      <c r="I7" s="26"/>
      <c r="J7" s="26"/>
      <c r="K7" s="26"/>
      <c r="L7" s="33"/>
      <c r="M7" s="41"/>
      <c r="N7" s="10"/>
      <c r="P7" s="13" t="s">
        <v>23</v>
      </c>
    </row>
    <row r="8" spans="2:17" ht="24.75" customHeight="1">
      <c r="B8" s="10">
        <f>D21*$J$3*(C8-D8)/$J$3</f>
        <v>0.021175363278440783</v>
      </c>
      <c r="C8" s="11">
        <v>100</v>
      </c>
      <c r="D8" s="34">
        <f>(E8*(2/(1/D21+1/E21))+C8*(2/(1/D21+1/C21))+D9*(2/(1/D21+1/D22))+AB21+P21*$J$3*$J$3)/((2/(1/D21+1/E21))+(2/(1/D21+1/C21))+(2/(1/D21+1/D22)))</f>
        <v>99.78824636699245</v>
      </c>
      <c r="E8" s="16">
        <f>(F8*(2/(1/E21+1/F21))+D8*(2/(1/E21+1/D21))+E9*(2/(1/E21+1/E22))+AC21+Q21*$J$3*$J$3)/((2/(1/E21+1/F21))+(2/(1/E21+1/D21))+(2/(1/E21+1/E22)))</f>
        <v>99.461610948708</v>
      </c>
      <c r="F8" s="16">
        <f>(G8*(2/(1/F21+1/G21))+F7*(2/(1/F21+1/F20))+E8*(2/(1/F21+1/E21))+F9*(2/(1/F21+1/F22))+AD21+R21*$J$3*$J$3)/((2/(1/F21+1/G21))+(2/(1/F21+1/F20))+(2/(1/F21+1/E21))+(2/(1/F21+1/F22)))</f>
        <v>98.99225207811267</v>
      </c>
      <c r="G8" s="16">
        <f>(H8*(2/(1/G21+1/H21))+G7*(2/(1/G21+1/G20))+F8*(2/(1/G21+1/F21))+G9*(2/(1/G21+1/G22))+AE21+S21*$J$3*$J$3)/((2/(1/G21+1/H21))+(2/(1/G21+1/G20))+(2/(1/G21+1/F21))+(2/(1/G21+1/G22)))</f>
        <v>98.48092525531283</v>
      </c>
      <c r="H8" s="16">
        <f>(I8*(2/(1/H21+1/I21))+H7*(2/(1/H21+1/H20))+G8*(2/(1/H21+1/G21))+H9*(2/(1/H21+1/H22))+AF21+T21*$J$3*$J$3)/((2/(1/H21+1/I21))+(2/(1/H21+1/H20))+(2/(1/H21+1/G21))+(2/(1/H21+1/H22)))</f>
        <v>97.7212168715062</v>
      </c>
      <c r="I8" s="16">
        <f>(J8*(2/(1/I21+1/J21))+H8*(2/(1/I21+1/H21))+I9*(2/(1/I21+1/I22))+AG21+U21*$J$3*$J$3)/((2/(1/I21+1/J21))+(2/(1/I21+1/H21))+(2/(1/I21+1/I22)))</f>
        <v>96.40629597783227</v>
      </c>
      <c r="J8" s="16">
        <f>(K8*(2/(1/J21+1/K21))+I8*(2/(1/J21+1/I21))+J9*(2/(1/J21+1/J22))+AH21+V21*$J$3*$J$3)/((2/(1/J21+1/K21))+(2/(1/J21+1/I21))+(2/(1/J21+1/J22)))</f>
        <v>94.96942731056279</v>
      </c>
      <c r="K8" s="16">
        <f>(L8*(2/(1/K21+1/L21))+J8*(2/(1/K21+1/J21))+K9*(2/(1/K21+1/K22))+AI21+W21*$J$3*$J$3)/((2/(1/K21+1/L21))+(2/(1/K21+1/J21))+(2/(1/K21+1/K22)))</f>
        <v>93.41816485280542</v>
      </c>
      <c r="L8" s="35">
        <f>(M8*(2/(1/L21+1/M21))+K8*(2/(1/L21+1/K21))+L9*(2/(1/L21+1/L22))+AJ21+X21*$J$3*$J$3)/((2/(1/L21+1/M21))+(2/(1/L21+1/K21))+(2/(1/L21+1/L22)))</f>
        <v>91.76028657535412</v>
      </c>
      <c r="M8" s="12">
        <v>90</v>
      </c>
      <c r="N8" s="10">
        <f>L21*$J$3*(M8-L8)/$J$3</f>
        <v>-0.17602865753541153</v>
      </c>
      <c r="P8" s="13" t="s">
        <v>17</v>
      </c>
      <c r="Q8" s="13"/>
    </row>
    <row r="9" spans="2:16" ht="24.75" customHeight="1">
      <c r="B9" s="10">
        <f>D22*$J$3*(C9-D9)/$J$3</f>
        <v>0.019687184815732905</v>
      </c>
      <c r="C9" s="11">
        <v>100</v>
      </c>
      <c r="D9" s="34">
        <f>(E9*(2/(1/D22+1/E22))+D8*(2/(1/D22+1/D21))+C9*(2/(1/D22+1/C22))+D10*(2/(1/D22+1/D23))+AB22+P22*$J$3*$J$3)/((2/(1/D22+1/E22))+(2/(1/D22+1/D21))+(2/(1/D22+1/C22))+(2/(1/D22+1/D23)))</f>
        <v>99.80312815161476</v>
      </c>
      <c r="E9" s="16">
        <f>(F9*(2/(1/E22+1/F22))+E8*(2/(1/E22+1/E21))+D9*(2/(1/E22+1/D22))+E10*(2/(1/E22+1/E23))+AC22+Q22*$J$3*$J$3)/((2/(1/E22+1/F22))+(2/(1/E22+1/E21))+(2/(1/E22+1/D22))+(2/(1/E22+1/E23)))</f>
        <v>99.50433439998535</v>
      </c>
      <c r="F9" s="16">
        <f>(G9*(2/(1/F22+1/G22))+F8*(2/(1/F22+1/F21))+E9*(2/(1/F22+1/E22))+F10*(2/(1/F22+1/F23))+AD22+R22*$J$3*$J$3)/((2/(1/F22+1/G22))+(2/(1/F22+1/F21))+(2/(1/F22+1/E22))+(2/(1/F22+1/F23)))</f>
        <v>99.09593113419565</v>
      </c>
      <c r="G9" s="16">
        <f>(H9*(2/(1/G22+1/H22))+G8*(2/(1/G22+1/G21))+F9*(2/(1/G22+1/F22))+G10*(2/(1/G22+1/G23))+AE22+S22*$J$3*$J$3)/((2/(1/G22+1/H22))+(2/(1/G22+1/G21))+(2/(1/G22+1/F22))+(2/(1/G22+1/G23)))</f>
        <v>98.54140220375336</v>
      </c>
      <c r="H9" s="16">
        <f>(I9*(2/(1/H22+1/I22))+H8*(2/(1/H22+1/H21))+G9*(2/(1/H22+1/G22))+H10*(2/(1/H22+1/H23))+AF22+T22*$J$3*$J$3)/((2/(1/H22+1/I22))+(2/(1/H22+1/H21))+(2/(1/H22+1/G22))+(2/(1/H22+1/H23)))</f>
        <v>97.70262288229264</v>
      </c>
      <c r="I9" s="16">
        <f>(J9*(2/(1/I22+1/J22))+I8*(2/(1/I22+1/I21))+H9*(2/(1/I22+1/H22))+I10*(2/(1/I22+1/I23))+AG22+U22*$J$3*$J$3)/((2/(1/I22+1/J22))+(2/(1/I22+1/I21))+(2/(1/I22+1/H22))+(2/(1/I22+1/I23)))</f>
        <v>96.42824375040415</v>
      </c>
      <c r="J9" s="16">
        <f>(K9*(2/(1/J22+1/K22))+J8*(2/(1/J22+1/J21))+I9*(2/(1/J22+1/I22))+J10*(2/(1/J22+1/J23))+AH22+V22*$J$3*$J$3)/((2/(1/J22+1/K22))+(2/(1/J22+1/J21))+(2/(1/J22+1/I22))+(2/(1/J22+1/J23)))</f>
        <v>94.9838211002945</v>
      </c>
      <c r="K9" s="16">
        <f>(L9*(2/(1/K22+1/L22))+K8*(2/(1/K22+1/K21))+J9*(2/(1/K22+1/J22))+K10*(2/(1/K22+1/K23))+AI22+W22*$J$3*$J$3)/((2/(1/K22+1/L22))+(2/(1/K22+1/K21))+(2/(1/K22+1/J22))+(2/(1/K22+1/K23)))</f>
        <v>93.424780672038</v>
      </c>
      <c r="L9" s="35">
        <f>(M9*(2/(1/L22+1/M22))+L8*(2/(1/L22+1/L21))+K9*(2/(1/L22+1/K22))+L10*(2/(1/L22+1/L23))+AJ22+X22*$J$3*$J$3)/((2/(1/L22+1/M22))+(2/(1/L22+1/L21))+(2/(1/L22+1/K22))+(2/(1/L22+1/L23)))</f>
        <v>91.76269487310236</v>
      </c>
      <c r="M9" s="12">
        <v>90</v>
      </c>
      <c r="N9" s="10">
        <f>L22*$J$3*(M9-L9)/$J$3</f>
        <v>-0.17626948731023617</v>
      </c>
      <c r="P9">
        <f>B8+B9+B10+N8+N9+N10+Z29+Z42</f>
        <v>-5.181340356763542E-09</v>
      </c>
    </row>
    <row r="10" spans="2:16" ht="24.75" customHeight="1">
      <c r="B10" s="10">
        <f>D23*$J$3*(C10-D10)/$J$3</f>
        <v>0.018006816095804366</v>
      </c>
      <c r="C10" s="11">
        <v>100</v>
      </c>
      <c r="D10" s="34">
        <f>(E10*(2/(1/D23+1/E23))+D9*(2/(1/D23+1/D22))+C10*(2/(1/D23+1/C23))+AB23+P23*$J$3*$J$3)/((2/(1/D23+1/E23))+(2/(1/D23+1/D22))+(2/(1/D23+1/C23)))</f>
        <v>99.81993183880786</v>
      </c>
      <c r="E10" s="16">
        <f>(F10*(2/(1/E23+1/F23))+E9*(2/(1/E23+1/E22))+D10*(2/(1/E23+1/D23))+AC23+Q23*$J$3*$J$3)/((2/(1/E23+1/F23))+(2/(1/E23+1/E22))+(2/(1/E23+1/D23)))</f>
        <v>99.55666736434503</v>
      </c>
      <c r="F10" s="16">
        <f>(G10*(2/(1/F23+1/G23))+F9*(2/(1/F23+1/F22))+E10*(2/(1/F23+1/E23))+F11*(2/(1/F23+1/F24))+AD23+R23*$J$3*$J$3)/((2/(1/F23+1/G23))+(2/(1/F23+1/F22))+(2/(1/F23+1/E23))+(2/(1/F23+1/F24)))</f>
        <v>99.24573585353961</v>
      </c>
      <c r="G10" s="16">
        <f>(H10*(2/(1/G23+1/H23))+G9*(2/(1/G23+1/G22))+F10*(2/(1/G23+1/F23))+G11*(2/(1/G23+1/G24))+AE23+S23*$J$3*$J$3)/((2/(1/G23+1/H23))+(2/(1/G23+1/G22))+(2/(1/G23+1/F23))+(2/(1/G23+1/G24)))</f>
        <v>98.78612954176101</v>
      </c>
      <c r="H10" s="16">
        <f>(I10*(2/(1/H23+1/I23))+H9*(2/(1/H23+1/H22))+G10*(2/(1/H23+1/G23))+H11*(2/(1/H23+1/H24))+AF23+T23*$J$3*$J$3)/((2/(1/H23+1/I23))+(2/(1/H23+1/H22))+(2/(1/H23+1/G23))+(2/(1/H23+1/H24)))</f>
        <v>98.01962870217929</v>
      </c>
      <c r="I10" s="16">
        <f>(J10*(2/(1/I23+1/J23))+I9*(2/(1/I23+1/I22))+H10*(2/(1/I23+1/H23))+AG23+U23*$J$3*$J$3)/((2/(1/I23+1/J23))+(2/(1/I23+1/I22))+(2/(1/I23+1/H23)))</f>
        <v>96.52023504014996</v>
      </c>
      <c r="J10" s="16">
        <f>(K10*(2/(1/J23+1/K23))+J9*(2/(1/J23+1/J22))+I10*(2/(1/J23+1/I23))+AH23+V23*$J$3*$J$3)/((2/(1/J23+1/K23))+(2/(1/J23+1/J22))+(2/(1/J23+1/I23)))</f>
        <v>95.01283266741318</v>
      </c>
      <c r="K10" s="16">
        <f>(L10*(2/(1/K23+1/L23))+K9*(2/(1/K23+1/K22))+J10*(2/(1/K23+1/J23))+AI23+W23*$J$3*$J$3)/((2/(1/K23+1/L23))+(2/(1/K23+1/K22))+(2/(1/K23+1/J23)))</f>
        <v>93.4344418614895</v>
      </c>
      <c r="L10" s="35">
        <f>(M10*(2/(1/L23+1/M23))+L9*(2/(1/L23+1/L22))+K10*(2/(1/L23+1/K23))+AJ23+X23*$J$3*$J$3)/((2/(1/L23+1/M23))+(2/(1/L23+1/L22))+(2/(1/L23+1/K23)))</f>
        <v>91.76571224486395</v>
      </c>
      <c r="M10" s="12">
        <v>90</v>
      </c>
      <c r="N10" s="10">
        <f>L23*$J$3*(M10-L10)/$J$3</f>
        <v>-0.17657122448639484</v>
      </c>
      <c r="P10" t="s">
        <v>18</v>
      </c>
    </row>
    <row r="11" spans="2:19" ht="24.75" customHeight="1">
      <c r="B11" s="10"/>
      <c r="C11" s="43" t="s">
        <v>10</v>
      </c>
      <c r="D11" s="36" t="s">
        <v>10</v>
      </c>
      <c r="E11" s="27" t="s">
        <v>10</v>
      </c>
      <c r="F11" s="16">
        <f>(G11*(2/(1/F24+1/G24))+F10*(2/(1/F24+1/F23))+F12*(2/(1/F24+1/F25))+AD24+R24*$J$3*$J$3)/((2/(1/F24+1/G24))+(2/(1/F24+1/F23))+(2/(1/F24+1/F25)))</f>
        <v>99.44421537216392</v>
      </c>
      <c r="G11" s="16">
        <f>(H11*(2/(1/G24+1/H24))+G10*(2/(1/G24+1/G23))+F11*(2/(1/G24+1/F24))+G12*(2/(1/G24+1/G25))+AE24+S24*$J$3*$J$3)/((2/(1/G24+1/H24))+(2/(1/G24+1/G23))+(2/(1/G24+1/F24))+(2/(1/G24+1/G25)))</f>
        <v>99.23775140589183</v>
      </c>
      <c r="H11" s="16">
        <f>(H10*(2/(1/H24+1/H23))+G11*(2/(1/H24+1/G24))+H12*(2/(1/H24+1/H25))+AF24+T24*$J$3*$J$3)/((2/(1/H24+1/H23))+(2/(1/H24+1/G24))+(2/(1/H24+1/H25)))</f>
        <v>98.96952734299863</v>
      </c>
      <c r="I11" s="26" t="s">
        <v>10</v>
      </c>
      <c r="J11" s="26" t="s">
        <v>10</v>
      </c>
      <c r="K11" s="26" t="s">
        <v>10</v>
      </c>
      <c r="L11" s="33" t="s">
        <v>10</v>
      </c>
      <c r="M11" s="41" t="s">
        <v>10</v>
      </c>
      <c r="N11" s="10"/>
      <c r="P11" s="13" t="s">
        <v>16</v>
      </c>
      <c r="Q11">
        <f>B8+B9+B10+Z42</f>
        <v>0.5288693641899781</v>
      </c>
      <c r="R11" s="13" t="s">
        <v>22</v>
      </c>
      <c r="S11" s="13"/>
    </row>
    <row r="12" spans="2:19" ht="24.75" customHeight="1">
      <c r="B12" s="10"/>
      <c r="C12" s="43" t="s">
        <v>10</v>
      </c>
      <c r="D12" s="32" t="s">
        <v>10</v>
      </c>
      <c r="E12" s="26" t="s">
        <v>10</v>
      </c>
      <c r="F12" s="16">
        <f>(G12*(2/(1/F25+1/G25))+F11*(2/(1/F25+1/F24))+F13*(2/(1/F25+1/F26))+AD25+R25*$J$3*$J$3)/((2/(1/F25+1/G25))+(2/(1/F25+1/F24))+(2/(1/F25+1/F26)))</f>
        <v>99.74915885506147</v>
      </c>
      <c r="G12" s="16">
        <f>(H12*(2/(1/G25+1/H25))+G11*(2/(1/G25+1/G24))+F12*(2/(1/G25+1/F25))+G13*(2/(1/G25+1/G26))+AE25+S25*$J$3*$J$3)/((2/(1/G25+1/H25))+(2/(1/G25+1/G24))+(2/(1/G25+1/F25))+(2/(1/G25+1/G26)))</f>
        <v>99.65113336466212</v>
      </c>
      <c r="H12" s="16">
        <f>(H11*(2/(1/H25+1/H24))+G12*(2/(1/H25+1/G25))+H13*(2/(1/H25+1/H26))+AF25+T25*$J$3*$J$3)/((2/(1/H25+1/H24))+(2/(1/H25+1/G25))+(2/(1/H25+1/H26)))</f>
        <v>99.55120191987506</v>
      </c>
      <c r="I12" s="26" t="s">
        <v>10</v>
      </c>
      <c r="J12" s="26" t="s">
        <v>10</v>
      </c>
      <c r="K12" s="26" t="s">
        <v>10</v>
      </c>
      <c r="L12" s="33" t="s">
        <v>10</v>
      </c>
      <c r="M12" s="41" t="s">
        <v>10</v>
      </c>
      <c r="N12" s="10"/>
      <c r="P12" s="13" t="s">
        <v>19</v>
      </c>
      <c r="Q12">
        <f>-(N8+N9+N10+Z29)</f>
        <v>0.5288693693320425</v>
      </c>
      <c r="S12">
        <f>(Q11+Q12)/2</f>
        <v>0.5288693667610103</v>
      </c>
    </row>
    <row r="13" spans="2:17" ht="24.75" customHeight="1">
      <c r="B13" s="10"/>
      <c r="C13" s="43" t="s">
        <v>10</v>
      </c>
      <c r="D13" s="34">
        <f>(E13*(2/(1/D26+1/E26))+AB26+P26*$J$3*$J$3)/((2/(1/D26+1/E26)))</f>
        <v>100.3521278297578</v>
      </c>
      <c r="E13" s="16">
        <f>(F13*(2/(1/E26+1/F26))+D13*(2/(1/E26+1/D26))+AC26+Q26*$J$3*$J$3)/((2/(1/E26+1/F26))+(2/(1/E26+1/D26)))</f>
        <v>100.2521278285262</v>
      </c>
      <c r="F13" s="16">
        <f>(G13*(2/(1/F26+1/G26))+F12*(2/(1/F26+1/F25))+E13*(2/(1/F26+1/E26))+F14*(2/(1/F26+1/F27))+AD26+R26*$J$3*$J$3)/((2/(1/F26+1/G26))+(2/(1/F26+1/F25))+(2/(1/F26+1/E26))+(2/(1/F26+1/F27)))</f>
        <v>100.05212782611743</v>
      </c>
      <c r="G13" s="16">
        <f>(H13*(2/(1/G26+1/H26))+G12*(2/(1/G26+1/G25))+F13*(2/(1/G26+1/F26))+G14*(2/(1/G26+1/G27))+AE26+S26*$J$3*$J$3)/((2/(1/G26+1/H26))+(2/(1/G26+1/G25))+(2/(1/G26+1/F26))+(2/(1/G26+1/G27)))</f>
        <v>99.96642127561356</v>
      </c>
      <c r="H13" s="16">
        <f>(I13*(2/(1/H26+1/I26))+H12*(2/(1/H26+1/H25))+G13*(2/(1/H26+1/G26))+H14*(2/(1/H26+1/H27))+AF26+T26*$J$3*$J$3)/((2/(1/H26+1/I26))+(2/(1/H26+1/H25))+(2/(1/H26+1/G26))+(2/(1/H26+1/H27)))</f>
        <v>99.93294505082261</v>
      </c>
      <c r="I13" s="16">
        <f>(H13*(2/(1/I26+1/H26))+AG26+U26*$J$3*$J$3)/((2/(1/I26+1/H26)))</f>
        <v>100.0329450508226</v>
      </c>
      <c r="J13" s="26" t="s">
        <v>10</v>
      </c>
      <c r="K13" s="26" t="s">
        <v>10</v>
      </c>
      <c r="L13" s="33" t="s">
        <v>10</v>
      </c>
      <c r="M13" s="41" t="s">
        <v>10</v>
      </c>
      <c r="N13" s="10"/>
      <c r="P13" s="13" t="s">
        <v>20</v>
      </c>
      <c r="Q13" s="51">
        <f>Q11-Q12</f>
        <v>-5.1420644409105876E-09</v>
      </c>
    </row>
    <row r="14" spans="2:17" ht="24.75" customHeight="1">
      <c r="B14" s="10"/>
      <c r="C14" s="43" t="s">
        <v>10</v>
      </c>
      <c r="D14" s="32" t="s">
        <v>10</v>
      </c>
      <c r="E14" s="26" t="s">
        <v>10</v>
      </c>
      <c r="F14" s="16">
        <f>(G14*(2/(1/F27+1/G27))+F13*(2/(1/F27+1/F26))+AD27+R27*$J$3*$J$3)/((2/(1/F27+1/G27))+(2/(1/F27+1/F26)))</f>
        <v>100.14080334291387</v>
      </c>
      <c r="G14" s="16">
        <f>(H14*(2/(1/G27+1/H27))+G13*(2/(1/G27+1/G26))+F14*(2/(1/G27+1/F27))+G15*(2/(1/G27+1/G28))+AE27+S27*$J$3*$J$3)/((2/(1/G27+1/H27))+(2/(1/G27+1/G26))+(2/(1/G27+1/F27))+(2/(1/G27+1/G28)))</f>
        <v>100.12947885851877</v>
      </c>
      <c r="H14" s="16">
        <f>(H13*(2/(1/H27+1/H26))+G14*(2/(1/H27+1/G27))+AF27+T27*$J$3*$J$3)/((2/(1/H27+1/H26))+(2/(1/H27+1/G27)))</f>
        <v>100.0812119546707</v>
      </c>
      <c r="I14" s="26" t="s">
        <v>10</v>
      </c>
      <c r="J14" s="26" t="s">
        <v>10</v>
      </c>
      <c r="K14" s="26" t="s">
        <v>10</v>
      </c>
      <c r="L14" s="33" t="s">
        <v>10</v>
      </c>
      <c r="M14" s="41" t="s">
        <v>10</v>
      </c>
      <c r="N14" s="10"/>
      <c r="P14" s="13" t="s">
        <v>21</v>
      </c>
      <c r="Q14" s="50">
        <f>(Q13/S12)*100</f>
        <v>-9.722749631733208E-07</v>
      </c>
    </row>
    <row r="15" spans="2:14" ht="24.75" customHeight="1" thickBot="1">
      <c r="B15" s="10"/>
      <c r="C15" s="43" t="s">
        <v>10</v>
      </c>
      <c r="D15" s="37" t="s">
        <v>10</v>
      </c>
      <c r="E15" s="38" t="s">
        <v>10</v>
      </c>
      <c r="F15" s="38" t="s">
        <v>10</v>
      </c>
      <c r="G15" s="39">
        <f>(G14*(2/(1/G28+1/G27))+AE28+S28*$J$3*$J$3)/((2/(1/G28+1/G27)))</f>
        <v>100.22947885851877</v>
      </c>
      <c r="H15" s="38" t="s">
        <v>10</v>
      </c>
      <c r="I15" s="38" t="s">
        <v>10</v>
      </c>
      <c r="J15" s="38" t="s">
        <v>10</v>
      </c>
      <c r="K15" s="38" t="s">
        <v>10</v>
      </c>
      <c r="L15" s="40" t="s">
        <v>10</v>
      </c>
      <c r="M15" s="41" t="s">
        <v>10</v>
      </c>
      <c r="N15" s="10"/>
    </row>
    <row r="16" spans="2:14" ht="24.75" customHeight="1" thickBot="1" thickTop="1">
      <c r="B16">
        <f>SUM(B8:B15)</f>
        <v>0.058869364189978055</v>
      </c>
      <c r="C16" s="45"/>
      <c r="D16" s="25"/>
      <c r="E16" s="25"/>
      <c r="F16" s="25"/>
      <c r="G16" s="25"/>
      <c r="H16" s="25"/>
      <c r="I16" s="25"/>
      <c r="J16" s="25"/>
      <c r="K16" s="25"/>
      <c r="L16" s="25"/>
      <c r="M16" s="44"/>
      <c r="N16">
        <f>SUM(N8:N15)</f>
        <v>-0.5288693693320425</v>
      </c>
    </row>
    <row r="17" spans="4:28" ht="24.75" customHeight="1" thickBot="1" thickTop="1">
      <c r="D17" s="13" t="s">
        <v>7</v>
      </c>
      <c r="O17" s="49">
        <v>0.0001</v>
      </c>
      <c r="P17" s="13" t="s">
        <v>8</v>
      </c>
      <c r="AB17" s="13" t="s">
        <v>9</v>
      </c>
    </row>
    <row r="18" spans="1:37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42"/>
      <c r="P18" s="8"/>
      <c r="Q18" s="8"/>
      <c r="R18" s="8"/>
      <c r="S18" s="8"/>
      <c r="T18" s="8"/>
      <c r="U18" s="8"/>
      <c r="V18" s="8"/>
      <c r="W18" s="8"/>
      <c r="X18" s="8"/>
      <c r="Y18" s="48"/>
      <c r="AA18" s="42"/>
      <c r="AB18" s="8"/>
      <c r="AC18" s="8"/>
      <c r="AD18" s="8"/>
      <c r="AE18" s="8"/>
      <c r="AF18" s="8"/>
      <c r="AG18" s="8"/>
      <c r="AH18" s="8"/>
      <c r="AI18" s="8"/>
      <c r="AJ18" s="8"/>
      <c r="AK18" s="48"/>
    </row>
    <row r="19" spans="3:37" ht="24.75" customHeight="1">
      <c r="C19" s="5">
        <f aca="true" t="shared" si="0" ref="C19:C28">C32*O32</f>
        <v>0.1</v>
      </c>
      <c r="D19" s="14">
        <f aca="true" t="shared" si="1" ref="D19:D28">D32*P32</f>
        <v>0.1</v>
      </c>
      <c r="E19" s="14">
        <f aca="true" t="shared" si="2" ref="E19:E28">E32*Q32</f>
        <v>0.1</v>
      </c>
      <c r="F19" s="14">
        <f aca="true" t="shared" si="3" ref="F19:F28">F32*R32</f>
        <v>0.1</v>
      </c>
      <c r="G19" s="5">
        <f aca="true" t="shared" si="4" ref="G19:G28">G32*S32</f>
        <v>0.1</v>
      </c>
      <c r="H19" s="5">
        <f aca="true" t="shared" si="5" ref="H19:H28">H32*T32</f>
        <v>0.1</v>
      </c>
      <c r="I19" s="5">
        <f aca="true" t="shared" si="6" ref="I19:I28">I32*U32</f>
        <v>0.1</v>
      </c>
      <c r="J19" s="5">
        <f aca="true" t="shared" si="7" ref="J19:J28">J32*V32</f>
        <v>0.1</v>
      </c>
      <c r="K19" s="5">
        <f aca="true" t="shared" si="8" ref="K19:K28">K32*W32</f>
        <v>0.1</v>
      </c>
      <c r="L19" s="5">
        <f aca="true" t="shared" si="9" ref="L19:L28">L32*X32</f>
        <v>0.1</v>
      </c>
      <c r="M19" s="5">
        <f aca="true" t="shared" si="10" ref="M19:M28">M32*Y32</f>
        <v>0.1</v>
      </c>
      <c r="O19" s="46"/>
      <c r="P19" s="47">
        <v>0</v>
      </c>
      <c r="Q19" s="47">
        <v>0</v>
      </c>
      <c r="R19" s="47">
        <v>0</v>
      </c>
      <c r="S19" s="15">
        <f>$O$17</f>
        <v>0.0001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6"/>
      <c r="AA19" s="46"/>
      <c r="AB19" s="46">
        <v>0</v>
      </c>
      <c r="AC19" s="46">
        <v>0</v>
      </c>
      <c r="AD19" s="46">
        <v>0</v>
      </c>
      <c r="AE19" s="5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/>
    </row>
    <row r="20" spans="3:37" ht="24.75" customHeight="1">
      <c r="C20" s="5">
        <f t="shared" si="0"/>
        <v>0.1</v>
      </c>
      <c r="D20" s="14">
        <f t="shared" si="1"/>
        <v>0.1</v>
      </c>
      <c r="E20" s="14">
        <f t="shared" si="2"/>
        <v>0.1</v>
      </c>
      <c r="F20" s="14">
        <f t="shared" si="3"/>
        <v>0.1</v>
      </c>
      <c r="G20" s="5">
        <f t="shared" si="4"/>
        <v>0.1</v>
      </c>
      <c r="H20" s="5">
        <f t="shared" si="5"/>
        <v>0.1</v>
      </c>
      <c r="I20" s="5">
        <f t="shared" si="6"/>
        <v>0.1</v>
      </c>
      <c r="J20" s="5">
        <f t="shared" si="7"/>
        <v>0.1</v>
      </c>
      <c r="K20" s="5">
        <f t="shared" si="8"/>
        <v>0.1</v>
      </c>
      <c r="L20" s="5">
        <f t="shared" si="9"/>
        <v>0.1</v>
      </c>
      <c r="M20" s="5">
        <f t="shared" si="10"/>
        <v>0.1</v>
      </c>
      <c r="O20" s="46"/>
      <c r="P20" s="47">
        <v>0</v>
      </c>
      <c r="Q20" s="47">
        <v>0</v>
      </c>
      <c r="R20" s="15">
        <f aca="true" t="shared" si="11" ref="R20:X27">$O$17</f>
        <v>0.0001</v>
      </c>
      <c r="S20" s="15">
        <f t="shared" si="11"/>
        <v>0.0001</v>
      </c>
      <c r="T20" s="15">
        <f t="shared" si="11"/>
        <v>0.0001</v>
      </c>
      <c r="U20" s="47">
        <v>0</v>
      </c>
      <c r="V20" s="47">
        <v>0</v>
      </c>
      <c r="W20" s="47">
        <v>0</v>
      </c>
      <c r="X20" s="47">
        <v>0</v>
      </c>
      <c r="Y20" s="46"/>
      <c r="AA20" s="46"/>
      <c r="AB20" s="46">
        <v>0</v>
      </c>
      <c r="AC20" s="46">
        <v>0</v>
      </c>
      <c r="AD20" s="5">
        <v>0</v>
      </c>
      <c r="AE20" s="5">
        <v>0</v>
      </c>
      <c r="AF20" s="5">
        <v>0</v>
      </c>
      <c r="AG20" s="46">
        <v>0</v>
      </c>
      <c r="AH20" s="46">
        <v>0</v>
      </c>
      <c r="AI20" s="46">
        <v>0</v>
      </c>
      <c r="AJ20" s="46">
        <v>0</v>
      </c>
      <c r="AK20" s="46"/>
    </row>
    <row r="21" spans="3:37" ht="24.75" customHeight="1">
      <c r="C21" s="5">
        <f t="shared" si="0"/>
        <v>0.1</v>
      </c>
      <c r="D21" s="14">
        <f t="shared" si="1"/>
        <v>0.1</v>
      </c>
      <c r="E21" s="14">
        <f t="shared" si="2"/>
        <v>0.1</v>
      </c>
      <c r="F21" s="14">
        <f t="shared" si="3"/>
        <v>0.1</v>
      </c>
      <c r="G21" s="5">
        <f t="shared" si="4"/>
        <v>0.1</v>
      </c>
      <c r="H21" s="5">
        <f t="shared" si="5"/>
        <v>0.1</v>
      </c>
      <c r="I21" s="5">
        <f t="shared" si="6"/>
        <v>0.1</v>
      </c>
      <c r="J21" s="5">
        <f t="shared" si="7"/>
        <v>0.1</v>
      </c>
      <c r="K21" s="5">
        <f t="shared" si="8"/>
        <v>0.1</v>
      </c>
      <c r="L21" s="5">
        <f t="shared" si="9"/>
        <v>0.1</v>
      </c>
      <c r="M21" s="5">
        <f t="shared" si="10"/>
        <v>0.1</v>
      </c>
      <c r="O21" s="46"/>
      <c r="P21" s="15">
        <f>$O$17</f>
        <v>0.0001</v>
      </c>
      <c r="Q21" s="15">
        <f>$O$17</f>
        <v>0.0001</v>
      </c>
      <c r="R21" s="15">
        <f t="shared" si="11"/>
        <v>0.0001</v>
      </c>
      <c r="S21" s="15">
        <f t="shared" si="11"/>
        <v>0.0001</v>
      </c>
      <c r="T21" s="15">
        <f t="shared" si="11"/>
        <v>0.0001</v>
      </c>
      <c r="U21" s="15">
        <f t="shared" si="11"/>
        <v>0.0001</v>
      </c>
      <c r="V21" s="15">
        <f t="shared" si="11"/>
        <v>0.0001</v>
      </c>
      <c r="W21" s="15">
        <f t="shared" si="11"/>
        <v>0.0001</v>
      </c>
      <c r="X21" s="15">
        <f t="shared" si="11"/>
        <v>0.0001</v>
      </c>
      <c r="Y21" s="46"/>
      <c r="AA21" s="46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46"/>
    </row>
    <row r="22" spans="3:37" ht="24.75" customHeight="1">
      <c r="C22" s="5">
        <f t="shared" si="0"/>
        <v>0.1</v>
      </c>
      <c r="D22" s="5">
        <f t="shared" si="1"/>
        <v>0.1</v>
      </c>
      <c r="E22" s="5">
        <f t="shared" si="2"/>
        <v>0.1</v>
      </c>
      <c r="F22" s="5">
        <f t="shared" si="3"/>
        <v>0.1</v>
      </c>
      <c r="G22" s="5">
        <f t="shared" si="4"/>
        <v>0.1</v>
      </c>
      <c r="H22" s="5">
        <f t="shared" si="5"/>
        <v>0.1</v>
      </c>
      <c r="I22" s="5">
        <f t="shared" si="6"/>
        <v>0.1</v>
      </c>
      <c r="J22" s="5">
        <f t="shared" si="7"/>
        <v>0.1</v>
      </c>
      <c r="K22" s="5">
        <f t="shared" si="8"/>
        <v>0.1</v>
      </c>
      <c r="L22" s="5">
        <f t="shared" si="9"/>
        <v>0.1</v>
      </c>
      <c r="M22" s="5">
        <f t="shared" si="10"/>
        <v>0.1</v>
      </c>
      <c r="O22" s="46"/>
      <c r="P22" s="15">
        <f>$O$17</f>
        <v>0.0001</v>
      </c>
      <c r="Q22" s="15">
        <f>$O$17</f>
        <v>0.0001</v>
      </c>
      <c r="R22" s="15">
        <f t="shared" si="11"/>
        <v>0.0001</v>
      </c>
      <c r="S22" s="15">
        <f t="shared" si="11"/>
        <v>0.0001</v>
      </c>
      <c r="T22" s="15">
        <f t="shared" si="11"/>
        <v>0.0001</v>
      </c>
      <c r="U22" s="15">
        <f t="shared" si="11"/>
        <v>0.0001</v>
      </c>
      <c r="V22" s="15">
        <f t="shared" si="11"/>
        <v>0.0001</v>
      </c>
      <c r="W22" s="15">
        <f t="shared" si="11"/>
        <v>0.0001</v>
      </c>
      <c r="X22" s="15">
        <f t="shared" si="11"/>
        <v>0.0001</v>
      </c>
      <c r="Y22" s="46"/>
      <c r="AA22" s="46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46"/>
    </row>
    <row r="23" spans="3:37" ht="24.75" customHeight="1">
      <c r="C23" s="5">
        <f t="shared" si="0"/>
        <v>0.1</v>
      </c>
      <c r="D23" s="5">
        <f t="shared" si="1"/>
        <v>0.1</v>
      </c>
      <c r="E23" s="5">
        <f t="shared" si="2"/>
        <v>0.1</v>
      </c>
      <c r="F23" s="5">
        <f t="shared" si="3"/>
        <v>0.1</v>
      </c>
      <c r="G23" s="5">
        <f t="shared" si="4"/>
        <v>0.1</v>
      </c>
      <c r="H23" s="5">
        <f t="shared" si="5"/>
        <v>0.1</v>
      </c>
      <c r="I23" s="5">
        <f t="shared" si="6"/>
        <v>0.1</v>
      </c>
      <c r="J23" s="5">
        <f t="shared" si="7"/>
        <v>0.1</v>
      </c>
      <c r="K23" s="5">
        <f t="shared" si="8"/>
        <v>0.1</v>
      </c>
      <c r="L23" s="5">
        <f t="shared" si="9"/>
        <v>0.1</v>
      </c>
      <c r="M23" s="5">
        <f t="shared" si="10"/>
        <v>0.1</v>
      </c>
      <c r="O23" s="46"/>
      <c r="P23" s="15">
        <f>$O$17</f>
        <v>0.0001</v>
      </c>
      <c r="Q23" s="15">
        <f>$O$17</f>
        <v>0.0001</v>
      </c>
      <c r="R23" s="15">
        <f t="shared" si="11"/>
        <v>0.0001</v>
      </c>
      <c r="S23" s="15">
        <f t="shared" si="11"/>
        <v>0.0001</v>
      </c>
      <c r="T23" s="15">
        <f t="shared" si="11"/>
        <v>0.0001</v>
      </c>
      <c r="U23" s="15">
        <f t="shared" si="11"/>
        <v>0.0001</v>
      </c>
      <c r="V23" s="15">
        <f t="shared" si="11"/>
        <v>0.0001</v>
      </c>
      <c r="W23" s="15">
        <f t="shared" si="11"/>
        <v>0.0001</v>
      </c>
      <c r="X23" s="15">
        <f t="shared" si="11"/>
        <v>0.0001</v>
      </c>
      <c r="Y23" s="46"/>
      <c r="AA23" s="46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46"/>
    </row>
    <row r="24" spans="3:37" ht="24.75" customHeight="1">
      <c r="C24" s="5">
        <f t="shared" si="0"/>
        <v>0.1</v>
      </c>
      <c r="D24" s="5">
        <f t="shared" si="1"/>
        <v>0.1</v>
      </c>
      <c r="E24" s="5">
        <f t="shared" si="2"/>
        <v>0.1</v>
      </c>
      <c r="F24" s="5">
        <f t="shared" si="3"/>
        <v>0.1</v>
      </c>
      <c r="G24" s="5">
        <f t="shared" si="4"/>
        <v>0.1</v>
      </c>
      <c r="H24" s="5">
        <f t="shared" si="5"/>
        <v>0.1</v>
      </c>
      <c r="I24" s="5">
        <f t="shared" si="6"/>
        <v>0.1</v>
      </c>
      <c r="J24" s="5">
        <f t="shared" si="7"/>
        <v>0.1</v>
      </c>
      <c r="K24" s="5">
        <f t="shared" si="8"/>
        <v>0.1</v>
      </c>
      <c r="L24" s="5">
        <f t="shared" si="9"/>
        <v>0.1</v>
      </c>
      <c r="M24" s="5">
        <f t="shared" si="10"/>
        <v>0.1</v>
      </c>
      <c r="O24" s="46"/>
      <c r="P24" s="47">
        <v>0</v>
      </c>
      <c r="Q24" s="47">
        <v>0</v>
      </c>
      <c r="R24" s="15">
        <f t="shared" si="11"/>
        <v>0.0001</v>
      </c>
      <c r="S24" s="15">
        <f t="shared" si="11"/>
        <v>0.0001</v>
      </c>
      <c r="T24" s="15">
        <f t="shared" si="11"/>
        <v>0.0001</v>
      </c>
      <c r="U24" s="47">
        <v>0</v>
      </c>
      <c r="V24" s="47">
        <v>0</v>
      </c>
      <c r="W24" s="47">
        <v>0</v>
      </c>
      <c r="X24" s="47">
        <v>0</v>
      </c>
      <c r="Y24" s="46"/>
      <c r="AA24" s="46"/>
      <c r="AB24" s="46">
        <v>0</v>
      </c>
      <c r="AC24" s="46">
        <v>0</v>
      </c>
      <c r="AD24" s="5">
        <v>0</v>
      </c>
      <c r="AE24" s="5">
        <v>0</v>
      </c>
      <c r="AF24" s="5">
        <v>0</v>
      </c>
      <c r="AG24" s="46">
        <v>0</v>
      </c>
      <c r="AH24" s="46">
        <v>0</v>
      </c>
      <c r="AI24" s="46">
        <v>0</v>
      </c>
      <c r="AJ24" s="46">
        <v>0</v>
      </c>
      <c r="AK24" s="46"/>
    </row>
    <row r="25" spans="3:37" ht="24.75" customHeight="1">
      <c r="C25" s="5">
        <f t="shared" si="0"/>
        <v>0.1</v>
      </c>
      <c r="D25" s="5">
        <f t="shared" si="1"/>
        <v>0.1</v>
      </c>
      <c r="E25" s="5">
        <f t="shared" si="2"/>
        <v>0.1</v>
      </c>
      <c r="F25" s="5">
        <f t="shared" si="3"/>
        <v>0.1</v>
      </c>
      <c r="G25" s="5">
        <f t="shared" si="4"/>
        <v>0.1</v>
      </c>
      <c r="H25" s="5">
        <f t="shared" si="5"/>
        <v>0.1</v>
      </c>
      <c r="I25" s="5">
        <f t="shared" si="6"/>
        <v>0.1</v>
      </c>
      <c r="J25" s="5">
        <f t="shared" si="7"/>
        <v>0.1</v>
      </c>
      <c r="K25" s="5">
        <f t="shared" si="8"/>
        <v>0.1</v>
      </c>
      <c r="L25" s="5">
        <f t="shared" si="9"/>
        <v>0.1</v>
      </c>
      <c r="M25" s="5">
        <f t="shared" si="10"/>
        <v>0.1</v>
      </c>
      <c r="O25" s="46"/>
      <c r="P25" s="47">
        <v>0</v>
      </c>
      <c r="Q25" s="47">
        <v>0</v>
      </c>
      <c r="R25" s="15">
        <f t="shared" si="11"/>
        <v>0.0001</v>
      </c>
      <c r="S25" s="15">
        <f t="shared" si="11"/>
        <v>0.0001</v>
      </c>
      <c r="T25" s="15">
        <f t="shared" si="11"/>
        <v>0.0001</v>
      </c>
      <c r="U25" s="47">
        <v>0</v>
      </c>
      <c r="V25" s="47">
        <v>0</v>
      </c>
      <c r="W25" s="47">
        <v>0</v>
      </c>
      <c r="X25" s="47">
        <v>0</v>
      </c>
      <c r="Y25" s="46"/>
      <c r="AA25" s="46"/>
      <c r="AB25" s="46">
        <v>0</v>
      </c>
      <c r="AC25" s="46">
        <v>0</v>
      </c>
      <c r="AD25" s="5">
        <v>0</v>
      </c>
      <c r="AE25" s="5">
        <v>0</v>
      </c>
      <c r="AF25" s="5">
        <v>0</v>
      </c>
      <c r="AG25" s="46">
        <v>0</v>
      </c>
      <c r="AH25" s="46">
        <v>0</v>
      </c>
      <c r="AI25" s="46">
        <v>0</v>
      </c>
      <c r="AJ25" s="46">
        <v>0</v>
      </c>
      <c r="AK25" s="46"/>
    </row>
    <row r="26" spans="3:37" ht="24.75" customHeight="1">
      <c r="C26" s="5">
        <f t="shared" si="0"/>
        <v>0.1</v>
      </c>
      <c r="D26" s="5">
        <f t="shared" si="1"/>
        <v>0.1</v>
      </c>
      <c r="E26" s="5">
        <f t="shared" si="2"/>
        <v>0.1</v>
      </c>
      <c r="F26" s="5">
        <f t="shared" si="3"/>
        <v>0.1</v>
      </c>
      <c r="G26" s="5">
        <f t="shared" si="4"/>
        <v>0.1</v>
      </c>
      <c r="H26" s="5">
        <f t="shared" si="5"/>
        <v>0.1</v>
      </c>
      <c r="I26" s="5">
        <f t="shared" si="6"/>
        <v>0.1</v>
      </c>
      <c r="J26" s="5">
        <f t="shared" si="7"/>
        <v>0.1</v>
      </c>
      <c r="K26" s="5">
        <f t="shared" si="8"/>
        <v>0.1</v>
      </c>
      <c r="L26" s="5">
        <f t="shared" si="9"/>
        <v>0.1</v>
      </c>
      <c r="M26" s="5">
        <f t="shared" si="10"/>
        <v>0.1</v>
      </c>
      <c r="O26" s="46"/>
      <c r="P26" s="15">
        <f>$O$17</f>
        <v>0.0001</v>
      </c>
      <c r="Q26" s="15">
        <f>$O$17</f>
        <v>0.0001</v>
      </c>
      <c r="R26" s="15">
        <f t="shared" si="11"/>
        <v>0.0001</v>
      </c>
      <c r="S26" s="15">
        <f t="shared" si="11"/>
        <v>0.0001</v>
      </c>
      <c r="T26" s="15">
        <f t="shared" si="11"/>
        <v>0.0001</v>
      </c>
      <c r="U26" s="15">
        <f t="shared" si="11"/>
        <v>0.0001</v>
      </c>
      <c r="V26" s="47">
        <v>0</v>
      </c>
      <c r="W26" s="47">
        <v>0</v>
      </c>
      <c r="X26" s="47">
        <v>0</v>
      </c>
      <c r="Y26" s="46"/>
      <c r="AA26" s="46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46">
        <v>0</v>
      </c>
      <c r="AI26" s="46">
        <v>0</v>
      </c>
      <c r="AJ26" s="46">
        <v>0</v>
      </c>
      <c r="AK26" s="46"/>
    </row>
    <row r="27" spans="3:37" ht="24.75" customHeight="1">
      <c r="C27" s="5">
        <f t="shared" si="0"/>
        <v>0.1</v>
      </c>
      <c r="D27" s="5">
        <f t="shared" si="1"/>
        <v>0.1</v>
      </c>
      <c r="E27" s="5">
        <f t="shared" si="2"/>
        <v>0.1</v>
      </c>
      <c r="F27" s="5">
        <f t="shared" si="3"/>
        <v>0.1</v>
      </c>
      <c r="G27" s="5">
        <f t="shared" si="4"/>
        <v>0.1</v>
      </c>
      <c r="H27" s="5">
        <f t="shared" si="5"/>
        <v>0.1</v>
      </c>
      <c r="I27" s="5">
        <f t="shared" si="6"/>
        <v>0.1</v>
      </c>
      <c r="J27" s="5">
        <f t="shared" si="7"/>
        <v>0.1</v>
      </c>
      <c r="K27" s="5">
        <f t="shared" si="8"/>
        <v>0.1</v>
      </c>
      <c r="L27" s="5">
        <f t="shared" si="9"/>
        <v>0.1</v>
      </c>
      <c r="M27" s="5">
        <f t="shared" si="10"/>
        <v>0.1</v>
      </c>
      <c r="O27" s="46"/>
      <c r="P27" s="47">
        <v>0</v>
      </c>
      <c r="Q27" s="47">
        <v>0</v>
      </c>
      <c r="R27" s="15">
        <f t="shared" si="11"/>
        <v>0.0001</v>
      </c>
      <c r="S27" s="15">
        <f t="shared" si="11"/>
        <v>0.0001</v>
      </c>
      <c r="T27" s="15">
        <f t="shared" si="11"/>
        <v>0.0001</v>
      </c>
      <c r="U27" s="47">
        <v>0</v>
      </c>
      <c r="V27" s="47">
        <v>0</v>
      </c>
      <c r="W27" s="47">
        <v>0</v>
      </c>
      <c r="X27" s="47">
        <v>0</v>
      </c>
      <c r="Y27" s="46"/>
      <c r="AA27" s="46"/>
      <c r="AB27" s="46">
        <v>0</v>
      </c>
      <c r="AC27" s="46">
        <v>0</v>
      </c>
      <c r="AD27" s="5">
        <v>0</v>
      </c>
      <c r="AE27" s="5">
        <v>0</v>
      </c>
      <c r="AF27" s="5">
        <v>0</v>
      </c>
      <c r="AG27" s="46">
        <v>0</v>
      </c>
      <c r="AH27" s="46">
        <v>0</v>
      </c>
      <c r="AI27" s="46">
        <v>0</v>
      </c>
      <c r="AJ27" s="46">
        <v>0</v>
      </c>
      <c r="AK27" s="46"/>
    </row>
    <row r="28" spans="3:37" ht="24.75" customHeight="1">
      <c r="C28" s="5">
        <f t="shared" si="0"/>
        <v>0.1</v>
      </c>
      <c r="D28" s="5">
        <f t="shared" si="1"/>
        <v>0.1</v>
      </c>
      <c r="E28" s="5">
        <f t="shared" si="2"/>
        <v>0.1</v>
      </c>
      <c r="F28" s="5">
        <f t="shared" si="3"/>
        <v>0.1</v>
      </c>
      <c r="G28" s="5">
        <f t="shared" si="4"/>
        <v>0.1</v>
      </c>
      <c r="H28" s="5">
        <f t="shared" si="5"/>
        <v>0.1</v>
      </c>
      <c r="I28" s="5">
        <f t="shared" si="6"/>
        <v>0.1</v>
      </c>
      <c r="J28" s="5">
        <f t="shared" si="7"/>
        <v>0.1</v>
      </c>
      <c r="K28" s="5">
        <f t="shared" si="8"/>
        <v>0.1</v>
      </c>
      <c r="L28" s="5">
        <f t="shared" si="9"/>
        <v>0.1</v>
      </c>
      <c r="M28" s="5">
        <f t="shared" si="10"/>
        <v>0.1</v>
      </c>
      <c r="N28" s="14"/>
      <c r="O28" s="46"/>
      <c r="P28" s="47">
        <v>0</v>
      </c>
      <c r="Q28" s="47">
        <v>0</v>
      </c>
      <c r="R28" s="47">
        <v>0</v>
      </c>
      <c r="S28" s="15">
        <f>$O$17</f>
        <v>0.0001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6"/>
      <c r="AA28" s="46"/>
      <c r="AB28" s="46">
        <v>0</v>
      </c>
      <c r="AC28" s="46">
        <v>0</v>
      </c>
      <c r="AD28" s="46">
        <v>0</v>
      </c>
      <c r="AE28" s="5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/>
    </row>
    <row r="29" spans="3:37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45"/>
      <c r="P29" s="9"/>
      <c r="Q29" s="9"/>
      <c r="R29" s="9"/>
      <c r="S29" s="9"/>
      <c r="T29" s="9"/>
      <c r="U29" s="9"/>
      <c r="V29" s="9"/>
      <c r="W29" s="9"/>
      <c r="X29" s="9"/>
      <c r="Y29" s="44"/>
      <c r="Z29">
        <f>SUM(AB29:AJ29)</f>
        <v>0</v>
      </c>
      <c r="AA29" s="45"/>
      <c r="AB29" s="9">
        <f>SUM(AB18:AB28)</f>
        <v>0</v>
      </c>
      <c r="AC29" s="9">
        <f>SUM(AC18:AC28)</f>
        <v>0</v>
      </c>
      <c r="AD29" s="9">
        <f>SUM(AD18:AD28)</f>
        <v>0</v>
      </c>
      <c r="AE29" s="9">
        <f>SUM(AE18:AE28)</f>
        <v>0</v>
      </c>
      <c r="AF29" s="9">
        <f>SUM(AF18:AF28)</f>
        <v>0</v>
      </c>
      <c r="AG29" s="9">
        <f>SUM(AG18:AG28)</f>
        <v>0</v>
      </c>
      <c r="AH29" s="9">
        <f>SUM(AH18:AH28)</f>
        <v>0</v>
      </c>
      <c r="AI29" s="9">
        <f>SUM(AI18:AI28)</f>
        <v>0</v>
      </c>
      <c r="AJ29" s="9">
        <f>SUM(AJ18:AJ28)</f>
        <v>0</v>
      </c>
      <c r="AK29" s="44"/>
    </row>
    <row r="30" spans="3:16" ht="24.75" customHeight="1" thickBot="1" thickTop="1">
      <c r="C30" s="49">
        <v>0.01</v>
      </c>
      <c r="D30" s="13" t="s">
        <v>2</v>
      </c>
      <c r="O30" s="49">
        <v>10</v>
      </c>
      <c r="P30" s="13" t="s">
        <v>3</v>
      </c>
    </row>
    <row r="31" spans="1:37" ht="24.75" customHeight="1" thickTop="1">
      <c r="A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  <c r="AA31" s="42"/>
      <c r="AB31" s="8"/>
      <c r="AC31" s="8"/>
      <c r="AD31" s="8"/>
      <c r="AE31" s="8"/>
      <c r="AF31" s="8"/>
      <c r="AG31" s="8"/>
      <c r="AH31" s="8"/>
      <c r="AI31" s="8"/>
      <c r="AJ31" s="8"/>
      <c r="AK31" s="48"/>
    </row>
    <row r="32" spans="3:37" ht="24.75" customHeight="1">
      <c r="C32" s="20">
        <f>$C$30</f>
        <v>0.01</v>
      </c>
      <c r="D32" s="20">
        <f aca="true" t="shared" si="12" ref="D32:M41">$C$30</f>
        <v>0.01</v>
      </c>
      <c r="E32" s="20">
        <f t="shared" si="12"/>
        <v>0.01</v>
      </c>
      <c r="F32" s="20">
        <f t="shared" si="12"/>
        <v>0.01</v>
      </c>
      <c r="G32" s="20">
        <f t="shared" si="12"/>
        <v>0.01</v>
      </c>
      <c r="H32" s="20">
        <f t="shared" si="12"/>
        <v>0.01</v>
      </c>
      <c r="I32" s="20">
        <f t="shared" si="12"/>
        <v>0.01</v>
      </c>
      <c r="J32" s="20">
        <f t="shared" si="12"/>
        <v>0.01</v>
      </c>
      <c r="K32" s="20">
        <f t="shared" si="12"/>
        <v>0.01</v>
      </c>
      <c r="L32" s="20">
        <f t="shared" si="12"/>
        <v>0.01</v>
      </c>
      <c r="M32" s="20">
        <f t="shared" si="12"/>
        <v>0.01</v>
      </c>
      <c r="O32" s="5">
        <f>$O$30</f>
        <v>10</v>
      </c>
      <c r="P32" s="5">
        <f aca="true" t="shared" si="13" ref="P32:Y41">$O$30</f>
        <v>10</v>
      </c>
      <c r="Q32" s="5">
        <f t="shared" si="13"/>
        <v>10</v>
      </c>
      <c r="R32" s="5">
        <f t="shared" si="13"/>
        <v>10</v>
      </c>
      <c r="S32" s="5">
        <f t="shared" si="13"/>
        <v>10</v>
      </c>
      <c r="T32" s="5">
        <f t="shared" si="13"/>
        <v>10</v>
      </c>
      <c r="U32" s="5">
        <f t="shared" si="13"/>
        <v>10</v>
      </c>
      <c r="V32" s="5">
        <f t="shared" si="13"/>
        <v>10</v>
      </c>
      <c r="W32" s="5">
        <f t="shared" si="13"/>
        <v>10</v>
      </c>
      <c r="X32" s="5">
        <f t="shared" si="13"/>
        <v>10</v>
      </c>
      <c r="Y32" s="5">
        <f t="shared" si="13"/>
        <v>10</v>
      </c>
      <c r="AA32" s="46"/>
      <c r="AB32" s="47">
        <v>0</v>
      </c>
      <c r="AC32" s="47">
        <v>0</v>
      </c>
      <c r="AD32" s="47">
        <v>0</v>
      </c>
      <c r="AE32" s="15">
        <f>S19*$J$3*$J$3</f>
        <v>0.01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6"/>
    </row>
    <row r="33" spans="3:37" ht="24.75" customHeight="1">
      <c r="C33" s="20">
        <f>$C$30</f>
        <v>0.01</v>
      </c>
      <c r="D33" s="20">
        <f t="shared" si="12"/>
        <v>0.01</v>
      </c>
      <c r="E33" s="20">
        <f t="shared" si="12"/>
        <v>0.01</v>
      </c>
      <c r="F33" s="20">
        <f t="shared" si="12"/>
        <v>0.01</v>
      </c>
      <c r="G33" s="20">
        <f t="shared" si="12"/>
        <v>0.01</v>
      </c>
      <c r="H33" s="20">
        <f t="shared" si="12"/>
        <v>0.01</v>
      </c>
      <c r="I33" s="20">
        <f t="shared" si="12"/>
        <v>0.01</v>
      </c>
      <c r="J33" s="20">
        <f t="shared" si="12"/>
        <v>0.01</v>
      </c>
      <c r="K33" s="20">
        <f t="shared" si="12"/>
        <v>0.01</v>
      </c>
      <c r="L33" s="20">
        <f t="shared" si="12"/>
        <v>0.01</v>
      </c>
      <c r="M33" s="20">
        <f t="shared" si="12"/>
        <v>0.01</v>
      </c>
      <c r="O33" s="5">
        <f>$O$30</f>
        <v>10</v>
      </c>
      <c r="P33" s="5">
        <f t="shared" si="13"/>
        <v>10</v>
      </c>
      <c r="Q33" s="5">
        <f t="shared" si="13"/>
        <v>10</v>
      </c>
      <c r="R33" s="5">
        <f t="shared" si="13"/>
        <v>10</v>
      </c>
      <c r="S33" s="5">
        <f t="shared" si="13"/>
        <v>10</v>
      </c>
      <c r="T33" s="5">
        <f t="shared" si="13"/>
        <v>10</v>
      </c>
      <c r="U33" s="5">
        <f t="shared" si="13"/>
        <v>10</v>
      </c>
      <c r="V33" s="5">
        <f t="shared" si="13"/>
        <v>10</v>
      </c>
      <c r="W33" s="5">
        <f t="shared" si="13"/>
        <v>10</v>
      </c>
      <c r="X33" s="5">
        <f t="shared" si="13"/>
        <v>10</v>
      </c>
      <c r="Y33" s="5">
        <f t="shared" si="13"/>
        <v>10</v>
      </c>
      <c r="AA33" s="46"/>
      <c r="AB33" s="47">
        <v>0</v>
      </c>
      <c r="AC33" s="47">
        <v>0</v>
      </c>
      <c r="AD33" s="15">
        <f>R20*$J$3*$J$3</f>
        <v>0.01</v>
      </c>
      <c r="AE33" s="15">
        <f>S20*$J$3*$J$3</f>
        <v>0.01</v>
      </c>
      <c r="AF33" s="15">
        <f aca="true" t="shared" si="14" ref="AF33:AF40">T20*$J$3*$J$3</f>
        <v>0.01</v>
      </c>
      <c r="AG33" s="47">
        <v>0</v>
      </c>
      <c r="AH33" s="47">
        <v>0</v>
      </c>
      <c r="AI33" s="47">
        <v>0</v>
      </c>
      <c r="AJ33" s="47">
        <v>0</v>
      </c>
      <c r="AK33" s="46"/>
    </row>
    <row r="34" spans="3:37" ht="24.75" customHeight="1">
      <c r="C34" s="20">
        <f>$C$30</f>
        <v>0.01</v>
      </c>
      <c r="D34" s="20">
        <f t="shared" si="12"/>
        <v>0.01</v>
      </c>
      <c r="E34" s="20">
        <f t="shared" si="12"/>
        <v>0.01</v>
      </c>
      <c r="F34" s="20">
        <f t="shared" si="12"/>
        <v>0.01</v>
      </c>
      <c r="G34" s="20">
        <f t="shared" si="12"/>
        <v>0.01</v>
      </c>
      <c r="H34" s="20">
        <f t="shared" si="12"/>
        <v>0.01</v>
      </c>
      <c r="I34" s="20">
        <f t="shared" si="12"/>
        <v>0.01</v>
      </c>
      <c r="J34" s="20">
        <f t="shared" si="12"/>
        <v>0.01</v>
      </c>
      <c r="K34" s="20">
        <f t="shared" si="12"/>
        <v>0.01</v>
      </c>
      <c r="L34" s="20">
        <f t="shared" si="12"/>
        <v>0.01</v>
      </c>
      <c r="M34" s="20">
        <f t="shared" si="12"/>
        <v>0.01</v>
      </c>
      <c r="O34" s="5">
        <f>$O$30</f>
        <v>10</v>
      </c>
      <c r="P34" s="5">
        <f t="shared" si="13"/>
        <v>10</v>
      </c>
      <c r="Q34" s="5">
        <f t="shared" si="13"/>
        <v>10</v>
      </c>
      <c r="R34" s="5">
        <f t="shared" si="13"/>
        <v>10</v>
      </c>
      <c r="S34" s="5">
        <f t="shared" si="13"/>
        <v>10</v>
      </c>
      <c r="T34" s="5">
        <f t="shared" si="13"/>
        <v>10</v>
      </c>
      <c r="U34" s="5">
        <f t="shared" si="13"/>
        <v>10</v>
      </c>
      <c r="V34" s="5">
        <f t="shared" si="13"/>
        <v>10</v>
      </c>
      <c r="W34" s="5">
        <f t="shared" si="13"/>
        <v>10</v>
      </c>
      <c r="X34" s="5">
        <f t="shared" si="13"/>
        <v>10</v>
      </c>
      <c r="Y34" s="5">
        <f t="shared" si="13"/>
        <v>10</v>
      </c>
      <c r="AA34" s="46"/>
      <c r="AB34" s="15">
        <f>P21*$J$3*$J$3</f>
        <v>0.01</v>
      </c>
      <c r="AC34" s="15">
        <f>Q21*$J$3*$J$3</f>
        <v>0.01</v>
      </c>
      <c r="AD34" s="15">
        <f>R21*$J$3*$J$3</f>
        <v>0.01</v>
      </c>
      <c r="AE34" s="15">
        <f>S21*$J$3*$J$3</f>
        <v>0.01</v>
      </c>
      <c r="AF34" s="15">
        <f t="shared" si="14"/>
        <v>0.01</v>
      </c>
      <c r="AG34" s="15">
        <f>U21*$J$3*$J$3</f>
        <v>0.01</v>
      </c>
      <c r="AH34" s="15">
        <f>V21*$J$3*$J$3</f>
        <v>0.01</v>
      </c>
      <c r="AI34" s="15">
        <f>W21*$J$3*$J$3</f>
        <v>0.01</v>
      </c>
      <c r="AJ34" s="15">
        <f>X21*$J$3*$J$3</f>
        <v>0.01</v>
      </c>
      <c r="AK34" s="46"/>
    </row>
    <row r="35" spans="3:37" ht="24.75" customHeight="1">
      <c r="C35" s="20">
        <f>$C$30</f>
        <v>0.01</v>
      </c>
      <c r="D35" s="20">
        <f t="shared" si="12"/>
        <v>0.01</v>
      </c>
      <c r="E35" s="20">
        <f t="shared" si="12"/>
        <v>0.01</v>
      </c>
      <c r="F35" s="20">
        <f t="shared" si="12"/>
        <v>0.01</v>
      </c>
      <c r="G35" s="20">
        <f t="shared" si="12"/>
        <v>0.01</v>
      </c>
      <c r="H35" s="20">
        <f t="shared" si="12"/>
        <v>0.01</v>
      </c>
      <c r="I35" s="20">
        <f t="shared" si="12"/>
        <v>0.01</v>
      </c>
      <c r="J35" s="20">
        <f t="shared" si="12"/>
        <v>0.01</v>
      </c>
      <c r="K35" s="20">
        <f t="shared" si="12"/>
        <v>0.01</v>
      </c>
      <c r="L35" s="20">
        <f t="shared" si="12"/>
        <v>0.01</v>
      </c>
      <c r="M35" s="20">
        <f t="shared" si="12"/>
        <v>0.01</v>
      </c>
      <c r="O35" s="5">
        <f>$O$30</f>
        <v>10</v>
      </c>
      <c r="P35" s="5">
        <f t="shared" si="13"/>
        <v>10</v>
      </c>
      <c r="Q35" s="5">
        <f t="shared" si="13"/>
        <v>10</v>
      </c>
      <c r="R35" s="5">
        <f t="shared" si="13"/>
        <v>10</v>
      </c>
      <c r="S35" s="5">
        <f t="shared" si="13"/>
        <v>10</v>
      </c>
      <c r="T35" s="5">
        <f t="shared" si="13"/>
        <v>10</v>
      </c>
      <c r="U35" s="5">
        <f t="shared" si="13"/>
        <v>10</v>
      </c>
      <c r="V35" s="5">
        <f t="shared" si="13"/>
        <v>10</v>
      </c>
      <c r="W35" s="5">
        <f t="shared" si="13"/>
        <v>10</v>
      </c>
      <c r="X35" s="5">
        <f t="shared" si="13"/>
        <v>10</v>
      </c>
      <c r="Y35" s="5">
        <f t="shared" si="13"/>
        <v>10</v>
      </c>
      <c r="AA35" s="46"/>
      <c r="AB35" s="15">
        <f>P22*$J$3*$J$3</f>
        <v>0.01</v>
      </c>
      <c r="AC35" s="15">
        <f>Q22*$J$3*$J$3</f>
        <v>0.01</v>
      </c>
      <c r="AD35" s="15">
        <f>R22*$J$3*$J$3</f>
        <v>0.01</v>
      </c>
      <c r="AE35" s="15">
        <f>S22*$J$3*$J$3</f>
        <v>0.01</v>
      </c>
      <c r="AF35" s="15">
        <f t="shared" si="14"/>
        <v>0.01</v>
      </c>
      <c r="AG35" s="15">
        <f>U22*$J$3*$J$3</f>
        <v>0.01</v>
      </c>
      <c r="AH35" s="15">
        <f>V22*$J$3*$J$3</f>
        <v>0.01</v>
      </c>
      <c r="AI35" s="15">
        <f>W22*$J$3*$J$3</f>
        <v>0.01</v>
      </c>
      <c r="AJ35" s="15">
        <f>X22*$J$3*$J$3</f>
        <v>0.01</v>
      </c>
      <c r="AK35" s="46"/>
    </row>
    <row r="36" spans="3:37" ht="24.75" customHeight="1">
      <c r="C36" s="20">
        <f>$C$30</f>
        <v>0.01</v>
      </c>
      <c r="D36" s="20">
        <f t="shared" si="12"/>
        <v>0.01</v>
      </c>
      <c r="E36" s="20">
        <f t="shared" si="12"/>
        <v>0.01</v>
      </c>
      <c r="F36" s="20">
        <f t="shared" si="12"/>
        <v>0.01</v>
      </c>
      <c r="G36" s="20">
        <f t="shared" si="12"/>
        <v>0.01</v>
      </c>
      <c r="H36" s="20">
        <f t="shared" si="12"/>
        <v>0.01</v>
      </c>
      <c r="I36" s="20">
        <f t="shared" si="12"/>
        <v>0.01</v>
      </c>
      <c r="J36" s="20">
        <f t="shared" si="12"/>
        <v>0.01</v>
      </c>
      <c r="K36" s="20">
        <f t="shared" si="12"/>
        <v>0.01</v>
      </c>
      <c r="L36" s="20">
        <f t="shared" si="12"/>
        <v>0.01</v>
      </c>
      <c r="M36" s="20">
        <f t="shared" si="12"/>
        <v>0.01</v>
      </c>
      <c r="O36" s="5">
        <f>$O$30</f>
        <v>10</v>
      </c>
      <c r="P36" s="5">
        <f t="shared" si="13"/>
        <v>10</v>
      </c>
      <c r="Q36" s="5">
        <f t="shared" si="13"/>
        <v>10</v>
      </c>
      <c r="R36" s="5">
        <f t="shared" si="13"/>
        <v>10</v>
      </c>
      <c r="S36" s="5">
        <f t="shared" si="13"/>
        <v>10</v>
      </c>
      <c r="T36" s="5">
        <f t="shared" si="13"/>
        <v>10</v>
      </c>
      <c r="U36" s="5">
        <f t="shared" si="13"/>
        <v>10</v>
      </c>
      <c r="V36" s="5">
        <f t="shared" si="13"/>
        <v>10</v>
      </c>
      <c r="W36" s="5">
        <f t="shared" si="13"/>
        <v>10</v>
      </c>
      <c r="X36" s="5">
        <f t="shared" si="13"/>
        <v>10</v>
      </c>
      <c r="Y36" s="5">
        <f t="shared" si="13"/>
        <v>10</v>
      </c>
      <c r="AA36" s="46"/>
      <c r="AB36" s="15">
        <f aca="true" t="shared" si="15" ref="AB36:AJ36">P23*$J$3*$J$3</f>
        <v>0.01</v>
      </c>
      <c r="AC36" s="15">
        <f t="shared" si="15"/>
        <v>0.01</v>
      </c>
      <c r="AD36" s="15">
        <f t="shared" si="15"/>
        <v>0.01</v>
      </c>
      <c r="AE36" s="15">
        <f t="shared" si="15"/>
        <v>0.01</v>
      </c>
      <c r="AF36" s="15">
        <f t="shared" si="14"/>
        <v>0.01</v>
      </c>
      <c r="AG36" s="15">
        <f>U23*$J$3*$J$3</f>
        <v>0.01</v>
      </c>
      <c r="AH36" s="15">
        <f>V23*$J$3*$J$3</f>
        <v>0.01</v>
      </c>
      <c r="AI36" s="15">
        <f>W23*$J$3*$J$3</f>
        <v>0.01</v>
      </c>
      <c r="AJ36" s="15">
        <f>X23*$J$3*$J$3</f>
        <v>0.01</v>
      </c>
      <c r="AK36" s="46"/>
    </row>
    <row r="37" spans="3:37" ht="24.75" customHeight="1">
      <c r="C37" s="20">
        <f>$C$30</f>
        <v>0.01</v>
      </c>
      <c r="D37" s="20">
        <f t="shared" si="12"/>
        <v>0.01</v>
      </c>
      <c r="E37" s="20">
        <f t="shared" si="12"/>
        <v>0.01</v>
      </c>
      <c r="F37" s="20">
        <f t="shared" si="12"/>
        <v>0.01</v>
      </c>
      <c r="G37" s="20">
        <f t="shared" si="12"/>
        <v>0.01</v>
      </c>
      <c r="H37" s="20">
        <f t="shared" si="12"/>
        <v>0.01</v>
      </c>
      <c r="I37" s="20">
        <f t="shared" si="12"/>
        <v>0.01</v>
      </c>
      <c r="J37" s="20">
        <f t="shared" si="12"/>
        <v>0.01</v>
      </c>
      <c r="K37" s="20">
        <f t="shared" si="12"/>
        <v>0.01</v>
      </c>
      <c r="L37" s="20">
        <f t="shared" si="12"/>
        <v>0.01</v>
      </c>
      <c r="M37" s="20">
        <f t="shared" si="12"/>
        <v>0.01</v>
      </c>
      <c r="O37" s="5">
        <f>$O$30</f>
        <v>10</v>
      </c>
      <c r="P37" s="5">
        <f t="shared" si="13"/>
        <v>10</v>
      </c>
      <c r="Q37" s="5">
        <f t="shared" si="13"/>
        <v>10</v>
      </c>
      <c r="R37" s="5">
        <f t="shared" si="13"/>
        <v>10</v>
      </c>
      <c r="S37" s="5">
        <f t="shared" si="13"/>
        <v>10</v>
      </c>
      <c r="T37" s="5">
        <f t="shared" si="13"/>
        <v>10</v>
      </c>
      <c r="U37" s="5">
        <f t="shared" si="13"/>
        <v>10</v>
      </c>
      <c r="V37" s="5">
        <f t="shared" si="13"/>
        <v>10</v>
      </c>
      <c r="W37" s="5">
        <f t="shared" si="13"/>
        <v>10</v>
      </c>
      <c r="X37" s="5">
        <f t="shared" si="13"/>
        <v>10</v>
      </c>
      <c r="Y37" s="5">
        <f t="shared" si="13"/>
        <v>10</v>
      </c>
      <c r="AA37" s="46"/>
      <c r="AB37" s="47">
        <v>0</v>
      </c>
      <c r="AC37" s="47">
        <v>0</v>
      </c>
      <c r="AD37" s="15">
        <f>R24*$J$3*$J$3</f>
        <v>0.01</v>
      </c>
      <c r="AE37" s="15">
        <f>S24*$J$3*$J$3</f>
        <v>0.01</v>
      </c>
      <c r="AF37" s="15">
        <f t="shared" si="14"/>
        <v>0.01</v>
      </c>
      <c r="AG37" s="47">
        <v>0</v>
      </c>
      <c r="AH37" s="47">
        <v>0</v>
      </c>
      <c r="AI37" s="47">
        <v>0</v>
      </c>
      <c r="AJ37" s="47">
        <v>0</v>
      </c>
      <c r="AK37" s="46"/>
    </row>
    <row r="38" spans="3:37" ht="24.75" customHeight="1">
      <c r="C38" s="20">
        <f>$C$30</f>
        <v>0.01</v>
      </c>
      <c r="D38" s="20">
        <f t="shared" si="12"/>
        <v>0.01</v>
      </c>
      <c r="E38" s="20">
        <f t="shared" si="12"/>
        <v>0.01</v>
      </c>
      <c r="F38" s="20">
        <f t="shared" si="12"/>
        <v>0.01</v>
      </c>
      <c r="G38" s="20">
        <f t="shared" si="12"/>
        <v>0.01</v>
      </c>
      <c r="H38" s="20">
        <f t="shared" si="12"/>
        <v>0.01</v>
      </c>
      <c r="I38" s="20">
        <f t="shared" si="12"/>
        <v>0.01</v>
      </c>
      <c r="J38" s="20">
        <f t="shared" si="12"/>
        <v>0.01</v>
      </c>
      <c r="K38" s="20">
        <f t="shared" si="12"/>
        <v>0.01</v>
      </c>
      <c r="L38" s="20">
        <f t="shared" si="12"/>
        <v>0.01</v>
      </c>
      <c r="M38" s="20">
        <f t="shared" si="12"/>
        <v>0.01</v>
      </c>
      <c r="O38" s="5">
        <f>$O$30</f>
        <v>10</v>
      </c>
      <c r="P38" s="5">
        <f t="shared" si="13"/>
        <v>10</v>
      </c>
      <c r="Q38" s="5">
        <f t="shared" si="13"/>
        <v>10</v>
      </c>
      <c r="R38" s="5">
        <f t="shared" si="13"/>
        <v>10</v>
      </c>
      <c r="S38" s="5">
        <f t="shared" si="13"/>
        <v>10</v>
      </c>
      <c r="T38" s="5">
        <f t="shared" si="13"/>
        <v>10</v>
      </c>
      <c r="U38" s="5">
        <f t="shared" si="13"/>
        <v>10</v>
      </c>
      <c r="V38" s="5">
        <f t="shared" si="13"/>
        <v>10</v>
      </c>
      <c r="W38" s="5">
        <f t="shared" si="13"/>
        <v>10</v>
      </c>
      <c r="X38" s="5">
        <f t="shared" si="13"/>
        <v>10</v>
      </c>
      <c r="Y38" s="5">
        <f t="shared" si="13"/>
        <v>10</v>
      </c>
      <c r="AA38" s="46"/>
      <c r="AB38" s="47">
        <v>0</v>
      </c>
      <c r="AC38" s="47">
        <v>0</v>
      </c>
      <c r="AD38" s="15">
        <f>R25*$J$3*$J$3</f>
        <v>0.01</v>
      </c>
      <c r="AE38" s="15">
        <f>S25*$J$3*$J$3</f>
        <v>0.01</v>
      </c>
      <c r="AF38" s="15">
        <f t="shared" si="14"/>
        <v>0.01</v>
      </c>
      <c r="AG38" s="47">
        <v>0</v>
      </c>
      <c r="AH38" s="47">
        <v>0</v>
      </c>
      <c r="AI38" s="47">
        <v>0</v>
      </c>
      <c r="AJ38" s="47">
        <v>0</v>
      </c>
      <c r="AK38" s="46"/>
    </row>
    <row r="39" spans="3:37" ht="24.75" customHeight="1">
      <c r="C39" s="20">
        <f>$C$30</f>
        <v>0.01</v>
      </c>
      <c r="D39" s="20">
        <f t="shared" si="12"/>
        <v>0.01</v>
      </c>
      <c r="E39" s="20">
        <f t="shared" si="12"/>
        <v>0.01</v>
      </c>
      <c r="F39" s="20">
        <f t="shared" si="12"/>
        <v>0.01</v>
      </c>
      <c r="G39" s="20">
        <f t="shared" si="12"/>
        <v>0.01</v>
      </c>
      <c r="H39" s="20">
        <f t="shared" si="12"/>
        <v>0.01</v>
      </c>
      <c r="I39" s="20">
        <f t="shared" si="12"/>
        <v>0.01</v>
      </c>
      <c r="J39" s="20">
        <f t="shared" si="12"/>
        <v>0.01</v>
      </c>
      <c r="K39" s="20">
        <f t="shared" si="12"/>
        <v>0.01</v>
      </c>
      <c r="L39" s="20">
        <f t="shared" si="12"/>
        <v>0.01</v>
      </c>
      <c r="M39" s="20">
        <f t="shared" si="12"/>
        <v>0.01</v>
      </c>
      <c r="O39" s="5">
        <f>$O$30</f>
        <v>10</v>
      </c>
      <c r="P39" s="5">
        <f t="shared" si="13"/>
        <v>10</v>
      </c>
      <c r="Q39" s="5">
        <f t="shared" si="13"/>
        <v>10</v>
      </c>
      <c r="R39" s="5">
        <f t="shared" si="13"/>
        <v>10</v>
      </c>
      <c r="S39" s="5">
        <f t="shared" si="13"/>
        <v>10</v>
      </c>
      <c r="T39" s="5">
        <f t="shared" si="13"/>
        <v>10</v>
      </c>
      <c r="U39" s="5">
        <f t="shared" si="13"/>
        <v>10</v>
      </c>
      <c r="V39" s="5">
        <f t="shared" si="13"/>
        <v>10</v>
      </c>
      <c r="W39" s="5">
        <f t="shared" si="13"/>
        <v>10</v>
      </c>
      <c r="X39" s="5">
        <f t="shared" si="13"/>
        <v>10</v>
      </c>
      <c r="Y39" s="5">
        <f t="shared" si="13"/>
        <v>10</v>
      </c>
      <c r="AA39" s="46"/>
      <c r="AB39" s="15">
        <f aca="true" t="shared" si="16" ref="AB39:AG39">P26*$J$3*$J$3</f>
        <v>0.01</v>
      </c>
      <c r="AC39" s="15">
        <f t="shared" si="16"/>
        <v>0.01</v>
      </c>
      <c r="AD39" s="15">
        <f t="shared" si="16"/>
        <v>0.01</v>
      </c>
      <c r="AE39" s="15">
        <f t="shared" si="16"/>
        <v>0.01</v>
      </c>
      <c r="AF39" s="15">
        <f t="shared" si="14"/>
        <v>0.01</v>
      </c>
      <c r="AG39" s="15">
        <f>U26*$J$3*$J$3</f>
        <v>0.01</v>
      </c>
      <c r="AH39" s="47">
        <v>0</v>
      </c>
      <c r="AI39" s="47">
        <v>0</v>
      </c>
      <c r="AJ39" s="47">
        <v>0</v>
      </c>
      <c r="AK39" s="46"/>
    </row>
    <row r="40" spans="3:37" ht="24.75" customHeight="1">
      <c r="C40" s="20">
        <f>$C$30</f>
        <v>0.01</v>
      </c>
      <c r="D40" s="20">
        <f t="shared" si="12"/>
        <v>0.01</v>
      </c>
      <c r="E40" s="20">
        <f t="shared" si="12"/>
        <v>0.01</v>
      </c>
      <c r="F40" s="20">
        <f t="shared" si="12"/>
        <v>0.01</v>
      </c>
      <c r="G40" s="20">
        <f t="shared" si="12"/>
        <v>0.01</v>
      </c>
      <c r="H40" s="20">
        <f t="shared" si="12"/>
        <v>0.01</v>
      </c>
      <c r="I40" s="20">
        <f t="shared" si="12"/>
        <v>0.01</v>
      </c>
      <c r="J40" s="20">
        <f t="shared" si="12"/>
        <v>0.01</v>
      </c>
      <c r="K40" s="20">
        <f t="shared" si="12"/>
        <v>0.01</v>
      </c>
      <c r="L40" s="20">
        <f t="shared" si="12"/>
        <v>0.01</v>
      </c>
      <c r="M40" s="20">
        <f t="shared" si="12"/>
        <v>0.01</v>
      </c>
      <c r="O40" s="5">
        <f>$O$30</f>
        <v>10</v>
      </c>
      <c r="P40" s="5">
        <f t="shared" si="13"/>
        <v>10</v>
      </c>
      <c r="Q40" s="5">
        <f t="shared" si="13"/>
        <v>10</v>
      </c>
      <c r="R40" s="5">
        <f t="shared" si="13"/>
        <v>10</v>
      </c>
      <c r="S40" s="5">
        <f t="shared" si="13"/>
        <v>10</v>
      </c>
      <c r="T40" s="5">
        <f t="shared" si="13"/>
        <v>10</v>
      </c>
      <c r="U40" s="5">
        <f t="shared" si="13"/>
        <v>10</v>
      </c>
      <c r="V40" s="5">
        <f t="shared" si="13"/>
        <v>10</v>
      </c>
      <c r="W40" s="5">
        <f t="shared" si="13"/>
        <v>10</v>
      </c>
      <c r="X40" s="5">
        <f t="shared" si="13"/>
        <v>10</v>
      </c>
      <c r="Y40" s="5">
        <f t="shared" si="13"/>
        <v>10</v>
      </c>
      <c r="AA40" s="46"/>
      <c r="AB40" s="47">
        <v>0</v>
      </c>
      <c r="AC40" s="47">
        <v>0</v>
      </c>
      <c r="AD40" s="15">
        <f>R27*$J$3*$J$3</f>
        <v>0.01</v>
      </c>
      <c r="AE40" s="15">
        <f>S27*$J$3*$J$3</f>
        <v>0.01</v>
      </c>
      <c r="AF40" s="15">
        <f t="shared" si="14"/>
        <v>0.01</v>
      </c>
      <c r="AG40" s="47">
        <v>0</v>
      </c>
      <c r="AH40" s="47">
        <v>0</v>
      </c>
      <c r="AI40" s="47">
        <v>0</v>
      </c>
      <c r="AJ40" s="47">
        <v>0</v>
      </c>
      <c r="AK40" s="46"/>
    </row>
    <row r="41" spans="3:37" ht="24.75" customHeight="1">
      <c r="C41" s="20">
        <f>$C$30</f>
        <v>0.01</v>
      </c>
      <c r="D41" s="20">
        <f t="shared" si="12"/>
        <v>0.01</v>
      </c>
      <c r="E41" s="20">
        <f t="shared" si="12"/>
        <v>0.01</v>
      </c>
      <c r="F41" s="20">
        <f t="shared" si="12"/>
        <v>0.01</v>
      </c>
      <c r="G41" s="20">
        <f t="shared" si="12"/>
        <v>0.01</v>
      </c>
      <c r="H41" s="20">
        <f t="shared" si="12"/>
        <v>0.01</v>
      </c>
      <c r="I41" s="20">
        <f t="shared" si="12"/>
        <v>0.01</v>
      </c>
      <c r="J41" s="20">
        <f t="shared" si="12"/>
        <v>0.01</v>
      </c>
      <c r="K41" s="20">
        <f t="shared" si="12"/>
        <v>0.01</v>
      </c>
      <c r="L41" s="20">
        <f t="shared" si="12"/>
        <v>0.01</v>
      </c>
      <c r="M41" s="20">
        <f t="shared" si="12"/>
        <v>0.01</v>
      </c>
      <c r="O41" s="5">
        <f>$O$30</f>
        <v>10</v>
      </c>
      <c r="P41" s="5">
        <f t="shared" si="13"/>
        <v>10</v>
      </c>
      <c r="Q41" s="5">
        <f t="shared" si="13"/>
        <v>10</v>
      </c>
      <c r="R41" s="5">
        <f t="shared" si="13"/>
        <v>10</v>
      </c>
      <c r="S41" s="5">
        <f t="shared" si="13"/>
        <v>10</v>
      </c>
      <c r="T41" s="5">
        <f t="shared" si="13"/>
        <v>10</v>
      </c>
      <c r="U41" s="5">
        <f t="shared" si="13"/>
        <v>10</v>
      </c>
      <c r="V41" s="5">
        <f t="shared" si="13"/>
        <v>10</v>
      </c>
      <c r="W41" s="5">
        <f t="shared" si="13"/>
        <v>10</v>
      </c>
      <c r="X41" s="5">
        <f t="shared" si="13"/>
        <v>10</v>
      </c>
      <c r="Y41" s="5">
        <f t="shared" si="13"/>
        <v>10</v>
      </c>
      <c r="AA41" s="46"/>
      <c r="AB41" s="47">
        <v>0</v>
      </c>
      <c r="AC41" s="47">
        <v>0</v>
      </c>
      <c r="AD41" s="47">
        <v>0</v>
      </c>
      <c r="AE41" s="15">
        <f>S28*$J$3*$J$3</f>
        <v>0.01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6"/>
    </row>
    <row r="42" spans="3:37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  <c r="Z42">
        <f>SUM(AB42:AK42)</f>
        <v>0.4700000000000001</v>
      </c>
      <c r="AA42" s="45"/>
      <c r="AB42" s="9">
        <f>SUM(AB32:AB41)</f>
        <v>0.04</v>
      </c>
      <c r="AC42" s="9">
        <f>SUM(AC32:AC41)</f>
        <v>0.04</v>
      </c>
      <c r="AD42" s="9">
        <f>SUM(AD32:AD41)</f>
        <v>0.08</v>
      </c>
      <c r="AE42" s="9">
        <f>SUM(AE32:AE41)</f>
        <v>0.09999999999999999</v>
      </c>
      <c r="AF42" s="9">
        <f>SUM(AF32:AF41)</f>
        <v>0.08</v>
      </c>
      <c r="AG42" s="9">
        <f>SUM(AG32:AG41)</f>
        <v>0.04</v>
      </c>
      <c r="AH42" s="9">
        <f>SUM(AH32:AH41)</f>
        <v>0.03</v>
      </c>
      <c r="AI42" s="9">
        <f>SUM(AI32:AI41)</f>
        <v>0.03</v>
      </c>
      <c r="AJ42" s="9">
        <f>SUM(AJ32:AJ41)</f>
        <v>0.03</v>
      </c>
      <c r="AK42" s="44"/>
    </row>
    <row r="43" ht="24.75" customHeight="1" thickTop="1"/>
    <row r="44" ht="24.75" customHeight="1"/>
    <row r="45" ht="24.75" customHeight="1"/>
    <row r="46" ht="24.7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Poeter</cp:lastModifiedBy>
  <dcterms:created xsi:type="dcterms:W3CDTF">2005-01-31T20:45:48Z</dcterms:created>
  <dcterms:modified xsi:type="dcterms:W3CDTF">2010-01-15T23:48:31Z</dcterms:modified>
  <cp:category/>
  <cp:version/>
  <cp:contentType/>
  <cp:contentStatus/>
</cp:coreProperties>
</file>