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<sst xmlns="http://schemas.openxmlformats.org/spreadsheetml/2006/main" count="81" uniqueCount="25">
  <si>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</si>
  <si>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</si>
  <si>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</si>
  <si>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</si>
  <si>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</si>
  <si>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</si>
  <si>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</si>
  <si>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</si>
  <si>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</si>
  <si>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</si>
  <si>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</si>
  <si>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</si>
  <si>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</si>
  <si>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</si>
  <si>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</si>
  <si>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</si>
  <si>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Sum all flows</t>
  </si>
  <si>
    <t>MASS BALANCE</t>
  </si>
  <si>
    <t>VOLUMETRIC FLUX = W * Area</t>
  </si>
  <si>
    <t>HDF HEAD</t>
  </si>
  <si>
    <t>HDF CONDUCTANCE</t>
  </si>
  <si>
    <t>Only HDF cells are included in main sheet. Add more to use this yourself</t>
  </si>
  <si>
    <t>HDF VOLUMETRIC FLUX HDF HEAD-CALLEHEAD*CONDUCTANCE</t>
  </si>
  <si>
    <t>(abs(in)+abs(out))/2</t>
  </si>
  <si>
    <t>%error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</si>
</sst>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6"/>
          <c:w val="0.86225"/>
          <c:h val="0.88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97.14271043251067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97.41908253827476</c:v>
                </c:pt>
                <c:pt idx="4">
                  <c:v>97.04271043251903</c:v>
                </c:pt>
                <c:pt idx="5">
                  <c:v>96.58263543071567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99.34290088508965</c:v>
                </c:pt>
                <c:pt idx="2">
                  <c:v>98.5794103218567</c:v>
                </c:pt>
                <c:pt idx="3">
                  <c:v>97.6954546440458</c:v>
                </c:pt>
                <c:pt idx="4">
                  <c:v>96.92641332858888</c:v>
                </c:pt>
                <c:pt idx="5">
                  <c:v>96.0225604289176</c:v>
                </c:pt>
                <c:pt idx="6">
                  <c:v>94.74257132936644</c:v>
                </c:pt>
                <c:pt idx="7">
                  <c:v>93.54678353835287</c:v>
                </c:pt>
                <c:pt idx="8">
                  <c:v>92.38493852903333</c:v>
                </c:pt>
                <c:pt idx="9">
                  <c:v>91.21681110079574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99.34929233342048</c:v>
                </c:pt>
                <c:pt idx="2">
                  <c:v>98.5998754364464</c:v>
                </c:pt>
                <c:pt idx="3">
                  <c:v>97.75691238747514</c:v>
                </c:pt>
                <c:pt idx="4">
                  <c:v>96.84492780888336</c:v>
                </c:pt>
                <c:pt idx="5">
                  <c:v>95.73862162700595</c:v>
                </c:pt>
                <c:pt idx="6">
                  <c:v>94.55837002083301</c:v>
                </c:pt>
                <c:pt idx="7">
                  <c:v>93.41284075666138</c:v>
                </c:pt>
                <c:pt idx="8">
                  <c:v>92.29122094795267</c:v>
                </c:pt>
                <c:pt idx="9">
                  <c:v>91.16549477335427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99.35439301215315</c:v>
                </c:pt>
                <c:pt idx="2">
                  <c:v>98.61388670304316</c:v>
                </c:pt>
                <c:pt idx="3">
                  <c:v>97.7873916605346</c:v>
                </c:pt>
                <c:pt idx="4">
                  <c:v>96.85776389247008</c:v>
                </c:pt>
                <c:pt idx="5">
                  <c:v>96.16724987639817</c:v>
                </c:pt>
                <c:pt idx="6">
                  <c:v>94.79781639113301</c:v>
                </c:pt>
                <c:pt idx="7">
                  <c:v>93.56782927616943</c:v>
                </c:pt>
                <c:pt idx="8">
                  <c:v>92.3928306807149</c:v>
                </c:pt>
                <c:pt idx="9">
                  <c:v>91.21944181802304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97.8210036591579</c:v>
                </c:pt>
                <c:pt idx="4">
                  <c:v>97.38925011653772</c:v>
                </c:pt>
                <c:pt idx="5">
                  <c:v>97.17479759499025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98.18636920040932</c:v>
                </c:pt>
                <c:pt idx="4">
                  <c:v>97.99268543607513</c:v>
                </c:pt>
                <c:pt idx="5">
                  <c:v>97.86789279203984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98.94541850598716</c:v>
                </c:pt>
                <c:pt idx="2">
                  <c:v>98.84541850599301</c:v>
                </c:pt>
                <c:pt idx="3">
                  <c:v>98.64541850600342</c:v>
                </c:pt>
                <c:pt idx="4">
                  <c:v>98.41991507139547</c:v>
                </c:pt>
                <c:pt idx="5">
                  <c:v>98.33619534506029</c:v>
                </c:pt>
                <c:pt idx="6">
                  <c:v>98.43619534506028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98.67538975222631</c:v>
                </c:pt>
                <c:pt idx="4">
                  <c:v>98.60536099845565</c:v>
                </c:pt>
                <c:pt idx="5">
                  <c:v>98.52077817175798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98.70536099845566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9764913"/>
        <c:axId val="66557626"/>
        <c:axId val="62147723"/>
      </c:surface3D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57626"/>
        <c:crossesAt val="0"/>
        <c:auto val="1"/>
        <c:lblOffset val="100"/>
        <c:noMultiLvlLbl val="0"/>
      </c:catAx>
      <c:valAx>
        <c:axId val="66557626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4913"/>
        <c:crossesAt val="1"/>
        <c:crossBetween val="between"/>
        <c:dispUnits/>
        <c:majorUnit val="2"/>
        <c:minorUnit val="2"/>
      </c:valAx>
      <c:serAx>
        <c:axId val="6214772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655762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2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49" width="5.7109375" style="0" customWidth="1"/>
    <col min="50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>
      <c r="R4" s="53"/>
    </row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97.14271043251902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97.41908253828242</v>
      </c>
      <c r="G7" s="16">
        <f aca="true" t="shared" si="0" ref="G7:G14">(H7*(2/(1/G20+1/H20))+G6*(2/(1/G20+1/G19))+F7*(2/(1/G20+1/F20))+G8*(2/(1/G20+1/G21))+AE20+S20*$J$3*$J$3)/((2/(1/G20+1/H20))+(2/(1/G20+1/G19))+(2/(1/G20+1/F20))+(2/(1/G20+1/G21)))</f>
        <v>97.04271043252649</v>
      </c>
      <c r="H7" s="16">
        <f>(G7*(2/(1/H20+1/G20))+H8*(2/(1/H20+1/H21))+AF20+T20*$J$3*$J$3)/((2/(1/H20+1/G20))+(2/(1/H20+1/H21)))</f>
        <v>96.58263543072205</v>
      </c>
      <c r="I7" s="26"/>
      <c r="J7" s="26"/>
      <c r="K7" s="26"/>
      <c r="L7" s="33"/>
      <c r="M7" s="41"/>
      <c r="N7" s="10"/>
      <c r="P7" s="13" t="s">
        <v>17</v>
      </c>
    </row>
    <row r="8" spans="2:17" ht="24.75" customHeight="1">
      <c r="B8" s="10">
        <f>D21*$J$3*(C8-D8)/$J$3</f>
        <v>0.0657099114910352</v>
      </c>
      <c r="C8" s="11">
        <v>100</v>
      </c>
      <c r="D8" s="34">
        <f>(E8*(2/(1/D21+1/E21))+C8*(2/(1/D21+1/C21))+D9*(2/(1/D21+1/D22))+AB21+P21*$J$3*$J$3)/((2/(1/D21+1/E21))+(2/(1/D21+1/C21))+(2/(1/D21+1/D22)))</f>
        <v>99.34290088509238</v>
      </c>
      <c r="E8" s="16">
        <f>(F8*(2/(1/E21+1/F21))+D8*(2/(1/E21+1/D21))+E9*(2/(1/E21+1/E22))+AC21+Q21*$J$3*$J$3)/((2/(1/E21+1/F21))+(2/(1/E21+1/D21))+(2/(1/E21+1/E22)))</f>
        <v>98.57941032186152</v>
      </c>
      <c r="F8" s="16">
        <f>(G8*(2/(1/F21+1/G21))+F7*(2/(1/F21+1/F20))+E8*(2/(1/F21+1/E21))+F9*(2/(1/F21+1/F22))+AD21+R21*$J$3*$J$3)/((2/(1/F21+1/G21))+(2/(1/F21+1/F20))+(2/(1/F21+1/E21))+(2/(1/F21+1/F22)))</f>
        <v>97.69545464405199</v>
      </c>
      <c r="G8" s="16">
        <f t="shared" si="0"/>
        <v>96.92641332859485</v>
      </c>
      <c r="H8" s="16">
        <f>(I8*(2/(1/H21+1/I21))+H7*(2/(1/H21+1/H20))+G8*(2/(1/H21+1/G21))+H9*(2/(1/H21+1/H22))+AF21+T21*$J$3*$J$3)/((2/(1/H21+1/I21))+(2/(1/H21+1/H20))+(2/(1/H21+1/G21))+(2/(1/H21+1/H22)))</f>
        <v>96.02256042892233</v>
      </c>
      <c r="I8" s="16">
        <f>(J8*(2/(1/I21+1/J21))+H8*(2/(1/I21+1/H21))+I9*(2/(1/I21+1/I22))+AG21+U21*$J$3*$J$3)/((2/(1/I21+1/J21))+(2/(1/I21+1/H21))+(2/(1/I21+1/I22)))</f>
        <v>94.74257132936941</v>
      </c>
      <c r="J8" s="16">
        <f>(K8*(2/(1/J21+1/K21))+I8*(2/(1/J21+1/I21))+J9*(2/(1/J21+1/J22))+AH21+V21*$J$3*$J$3)/((2/(1/J21+1/K21))+(2/(1/J21+1/I21))+(2/(1/J21+1/J22)))</f>
        <v>93.5467835383547</v>
      </c>
      <c r="K8" s="16">
        <f>(L8*(2/(1/K21+1/L21))+J8*(2/(1/K21+1/J21))+K9*(2/(1/K21+1/K22))+AI21+W21*$J$3*$J$3)/((2/(1/K21+1/L21))+(2/(1/K21+1/J21))+(2/(1/K21+1/K22)))</f>
        <v>92.38493852903436</v>
      </c>
      <c r="L8" s="35">
        <f>(M8*(2/(1/L21+1/M21))+K8*(2/(1/L21+1/K21))+L9*(2/(1/L21+1/L22))+AJ21+X21*$J$3*$J$3)/((2/(1/L21+1/M21))+(2/(1/L21+1/K21))+(2/(1/L21+1/L22)))</f>
        <v>91.2168111007962</v>
      </c>
      <c r="M8" s="12">
        <v>90</v>
      </c>
      <c r="N8" s="10">
        <f>L21*$J$3*(M8-L8)/$J$3</f>
        <v>-0.12168111007962068</v>
      </c>
      <c r="P8" s="13" t="s">
        <v>16</v>
      </c>
      <c r="Q8" s="13"/>
    </row>
    <row r="9" spans="2:16" ht="24.75" customHeight="1">
      <c r="B9" s="10">
        <f>D22*$J$3*(C9-D9)/$J$3</f>
        <v>0.06507076665795211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99.34929233342298</v>
      </c>
      <c r="E9" s="16">
        <f>(F9*(2/(1/E22+1/F22))+E8*(2/(1/E22+1/E21))+D9*(2/(1/E22+1/D22))+E10*(2/(1/E22+1/E23))+AC22+Q22*$J$3*$J$3)/((2/(1/E22+1/F22))+(2/(1/E22+1/E21))+(2/(1/E22+1/D22))+(2/(1/E22+1/E23)))</f>
        <v>98.5998754364507</v>
      </c>
      <c r="F9" s="16">
        <f>(G9*(2/(1/F22+1/G22))+F8*(2/(1/F22+1/F21))+E9*(2/(1/F22+1/E22))+F10*(2/(1/F22+1/F23))+AD22+R22*$J$3*$J$3)/((2/(1/F22+1/G22))+(2/(1/F22+1/F21))+(2/(1/F22+1/E22))+(2/(1/F22+1/F23)))</f>
        <v>97.75691238748017</v>
      </c>
      <c r="G9" s="16">
        <f t="shared" si="0"/>
        <v>96.84492780888776</v>
      </c>
      <c r="H9" s="52">
        <f>(I9*(2/(1/H22+1/I22))+H8*(2/(1/H22+1/H21))+G9*(2/(1/H22+1/G22))+H10*(2/(1/H22+1/H23))+AF22+T22*$J$3*$J$3+((AR22-H9)*AR35))/((2/(1/H22+1/I22))+(2/(1/H22+1/H21))+(2/(1/H22+1/G22))+(2/(1/H22+1/H23)))</f>
        <v>95.73862162700884</v>
      </c>
      <c r="I9" s="52">
        <f>(J9*(2/(1/I22+1/J22))+I8*(2/(1/I22+1/I21))+H9*(2/(1/I22+1/H22))+I10*(2/(1/I22+1/I23))+AG22+U22*$J$3*$J$3+((AS22-I9)*AS35))/((2/(1/I22+1/J22))+(2/(1/I22+1/I21))+(2/(1/I22+1/H22))+(2/(1/I22+1/I23)))</f>
        <v>94.55837002083491</v>
      </c>
      <c r="J9" s="52">
        <f>(K9*(2/(1/J22+1/K22))+J8*(2/(1/J22+1/J21))+I9*(2/(1/J22+1/I22))+J10*(2/(1/J22+1/J23))+AH22+V22*$J$3*$J$3+((AT22-J9)*AT35))/((2/(1/J22+1/K22))+(2/(1/J22+1/J21))+(2/(1/J22+1/I22))+(2/(1/J22+1/J23)))</f>
        <v>93.41284075666256</v>
      </c>
      <c r="K9" s="52">
        <f>(L9*(2/(1/K22+1/L22))+K8*(2/(1/K22+1/K21))+J9*(2/(1/K22+1/J22))+K10*(2/(1/K22+1/K23))+AI22+W22*$J$3*$J$3+((AU22-K9)*AU35))/((2/(1/K22+1/L22))+(2/(1/K22+1/K21))+(2/(1/K22+1/J22))+(2/(1/K22+1/K23)))</f>
        <v>92.29122094795333</v>
      </c>
      <c r="L9" s="52">
        <f>(M9*(2/(1/L22+1/M22))+L8*(2/(1/L22+1/L21))+K9*(2/(1/L22+1/K22))+L10*(2/(1/L22+1/L23))+AJ22+X22*$J$3*$J$3+((AV22-L9)*AV35))/((2/(1/L22+1/M22))+(2/(1/L22+1/L21))+(2/(1/L22+1/K22))+(2/(1/L22+1/L23)))</f>
        <v>91.16549477335458</v>
      </c>
      <c r="M9" s="12">
        <v>90</v>
      </c>
      <c r="N9" s="10">
        <f>L22*$J$3*(M9-L9)/$J$3</f>
        <v>-0.1165494773354581</v>
      </c>
      <c r="P9">
        <f>B8+B9+B10+N8+N9+N10+Z29+Z42+AL56</f>
        <v>2.946459742858565E-11</v>
      </c>
    </row>
    <row r="10" spans="2:19" ht="24.75" customHeight="1">
      <c r="B10" s="10">
        <f>D23*$J$3*(C10-D10)/$J$3</f>
        <v>0.06456069878468469</v>
      </c>
      <c r="C10" s="11">
        <v>100</v>
      </c>
      <c r="D10" s="34">
        <f>(E10*(2/(1/D23+1/E23))+D9*(2/(1/D23+1/D22))+C10*(2/(1/D23+1/C23))+AB23+P23*$J$3*$J$3)/((2/(1/D23+1/E23))+(2/(1/D23+1/D22))+(2/(1/D23+1/C23)))</f>
        <v>99.35439301215538</v>
      </c>
      <c r="E10" s="16">
        <f>(F10*(2/(1/E23+1/F23))+E9*(2/(1/E23+1/E22))+D10*(2/(1/E23+1/D23))+AC23+Q23*$J$3*$J$3)/((2/(1/E23+1/F23))+(2/(1/E23+1/E22))+(2/(1/E23+1/D23)))</f>
        <v>98.61388670304689</v>
      </c>
      <c r="F10" s="16">
        <f>(G10*(2/(1/F23+1/G23))+F9*(2/(1/F23+1/F22))+E10*(2/(1/F23+1/E23))+F11*(2/(1/F23+1/F24))+AD23+R23*$J$3*$J$3)/((2/(1/F23+1/G23))+(2/(1/F23+1/F22))+(2/(1/F23+1/E23))+(2/(1/F23+1/F24)))</f>
        <v>97.78739166053876</v>
      </c>
      <c r="G10" s="52">
        <f>(H10*(2/(1/G23+1/H23))+G9*(2/(1/G23+1/G22))+F10*(2/(1/G23+1/F23))+G11*(2/(1/G23+1/G24))+AE23+S23*$J$3*$J$3+((AQ23-G10)*AQ36))/((2/(1/G23+1/H23))+(2/(1/G23+1/G22))+(2/(1/G23+1/F23))+(2/(1/G23+1/G24)))</f>
        <v>96.85776389247309</v>
      </c>
      <c r="H10" s="16">
        <f>(I10*(2/(1/H23+1/I23))+H9*(2/(1/H23+1/H22))+G10*(2/(1/H23+1/G23))+H11*(2/(1/H23+1/H24))+AF23+T23*$J$3*$J$3)/((2/(1/H23+1/I23))+(2/(1/H23+1/H22))+(2/(1/H23+1/G23))+(2/(1/H23+1/H24)))</f>
        <v>96.16724987640129</v>
      </c>
      <c r="I10" s="16">
        <f>(J10*(2/(1/I23+1/J23))+I9*(2/(1/I23+1/I22))+H10*(2/(1/I23+1/H23))+AG23+U23*$J$3*$J$3)/((2/(1/I23+1/J23))+(2/(1/I23+1/I22))+(2/(1/I23+1/H23)))</f>
        <v>94.79781639113521</v>
      </c>
      <c r="J10" s="16">
        <f>(K10*(2/(1/J23+1/K23))+J9*(2/(1/J23+1/J22))+I10*(2/(1/J23+1/I23))+AH23+V23*$J$3*$J$3)/((2/(1/J23+1/K23))+(2/(1/J23+1/J22))+(2/(1/J23+1/I23)))</f>
        <v>93.56782927617088</v>
      </c>
      <c r="K10" s="16">
        <f>(L10*(2/(1/K23+1/L23))+K9*(2/(1/K23+1/K22))+J10*(2/(1/K23+1/J23))+AI23+W23*$J$3*$J$3)/((2/(1/K23+1/L23))+(2/(1/K23+1/K22))+(2/(1/K23+1/J23)))</f>
        <v>92.39283068071575</v>
      </c>
      <c r="L10" s="35">
        <f>(M10*(2/(1/L23+1/M23))+L9*(2/(1/L23+1/L22))+K10*(2/(1/L23+1/K23))+AJ23+X23*$J$3*$J$3)/((2/(1/L23+1/M23))+(2/(1/L23+1/L22))+(2/(1/L23+1/K23)))</f>
        <v>91.21944181802344</v>
      </c>
      <c r="M10" s="12">
        <v>90</v>
      </c>
      <c r="N10" s="10">
        <f>L23*$J$3*(M10-L10)/$J$3</f>
        <v>-0.12194418180234408</v>
      </c>
      <c r="P10" s="13" t="s">
        <v>23</v>
      </c>
      <c r="S10" s="13"/>
    </row>
    <row r="11" spans="2:16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97.82100365916193</v>
      </c>
      <c r="G11" s="52">
        <f>(H11*(2/(1/G24+1/H24))+G10*(2/(1/G24+1/G23))+F11*(2/(1/G24+1/F24))+G12*(2/(1/G24+1/G25))+AE24+S24*$J$3*$J$3+((AQ24-G11)*AQ37))/((2/(1/G24+1/H24))+(2/(1/G24+1/G23))+(2/(1/G24+1/F24))+(2/(1/G24+1/G25)))</f>
        <v>97.38925011654065</v>
      </c>
      <c r="H11" s="16">
        <f>(H10*(2/(1/H24+1/H23))+G11*(2/(1/H24+1/G24))+H12*(2/(1/H24+1/H25))+AF24+T24*$J$3*$J$3)/((2/(1/H24+1/H23))+(2/(1/H24+1/G24))+(2/(1/H24+1/H25)))</f>
        <v>97.17479759499392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55">
        <f>(ABS(B8)+ABS(B9)+ABS(B10)+ABS(N8)+ABS(N9)+ABS(N10)+ABS(Z29)+ABS(Z42)+ABS(AL56))/2</f>
        <v>0.6653413769190847</v>
      </c>
    </row>
    <row r="12" spans="2:16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98.1863692004135</v>
      </c>
      <c r="G12" s="52">
        <f>(H12*(2/(1/G25+1/H25))+G11*(2/(1/G25+1/G24))+F12*(2/(1/G25+1/F25))+G13*(2/(1/G25+1/G26))+AE25+S25*$J$3*$J$3+((AQ25-G12)*AQ38))/((2/(1/G25+1/H25))+(2/(1/G25+1/G24))+(2/(1/G25+1/F25))+(2/(1/G25+1/G26)))</f>
        <v>97.99268543607856</v>
      </c>
      <c r="H12" s="16">
        <f>(H11*(2/(1/H25+1/H24))+G12*(2/(1/H25+1/G25))+H13*(2/(1/H25+1/H26))+AF25+T25*$J$3*$J$3)/((2/(1/H25+1/H24))+(2/(1/H25+1/G25))+(2/(1/H25+1/H26)))</f>
        <v>97.86789279204424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24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98.945418505993</v>
      </c>
      <c r="E13" s="16">
        <f>(F13*(2/(1/E26+1/F26))+D13*(2/(1/E26+1/D26))+AC26+Q26*$J$3*$J$3)/((2/(1/E26+1/F26))+(2/(1/E26+1/D26)))</f>
        <v>98.84541850599821</v>
      </c>
      <c r="F13" s="52">
        <f>(G13*(2/(1/F26+1/G26))+F12*(2/(1/F26+1/F25))+E13*(2/(1/F26+1/E26))+F14*(2/(1/F26+1/F27))+AD26+R26*$J$3*$J$3+((AP26-F13)*AP39))/((2/(1/F26+1/G26))+(2/(1/F26+1/F25))+(2/(1/F26+1/E26))+(2/(1/F26+1/F27)))</f>
        <v>98.64541850600752</v>
      </c>
      <c r="G13" s="16">
        <f t="shared" si="0"/>
        <v>98.41991507140051</v>
      </c>
      <c r="H13" s="16">
        <f>(I13*(2/(1/H26+1/I26))+H12*(2/(1/H26+1/H25))+G13*(2/(1/H26+1/G26))+H14*(2/(1/H26+1/H27))+AF26+T26*$J$3*$J$3)/((2/(1/H26+1/I26))+(2/(1/H26+1/H25))+(2/(1/H26+1/G26))+(2/(1/H26+1/H27)))</f>
        <v>98.33619534506575</v>
      </c>
      <c r="I13" s="16">
        <f>(H13*(2/(1/I26+1/H26))+AG26+U26*$J$3*$J$3)/((2/(1/I26+1/H26)))</f>
        <v>98.43619534506574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56">
        <f>P9/P11*100</f>
        <v>4.428493169179372E-09</v>
      </c>
      <c r="Q13" s="51"/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98.6753897522316</v>
      </c>
      <c r="G14" s="16">
        <f t="shared" si="0"/>
        <v>98.60536099846144</v>
      </c>
      <c r="H14" s="16">
        <f>(H13*(2/(1/H27+1/H26))+G14*(2/(1/H27+1/G27))+AF27+T27*$J$3*$J$3)/((2/(1/H27+1/H26))+(2/(1/H27+1/G27)))</f>
        <v>98.5207781717636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/>
      <c r="Q14" s="50"/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98.70536099846143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39" ht="24.75" customHeight="1" thickBot="1" thickTop="1">
      <c r="B16">
        <f>SUM(B8:B15)</f>
        <v>0.19534137693367198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-0.36017476921742286</v>
      </c>
      <c r="AM16" s="13" t="s">
        <v>21</v>
      </c>
    </row>
    <row r="17" spans="4:39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  <c r="AM17" s="13" t="s">
        <v>19</v>
      </c>
    </row>
    <row r="18" spans="1:49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  <c r="AM18" s="42"/>
      <c r="AN18" s="8"/>
      <c r="AO18" s="8"/>
      <c r="AP18" s="8"/>
      <c r="AQ18" s="8"/>
      <c r="AR18" s="8"/>
      <c r="AS18" s="8"/>
      <c r="AT18" s="8"/>
      <c r="AU18" s="8"/>
      <c r="AV18" s="8"/>
      <c r="AW18" s="48"/>
    </row>
    <row r="19" spans="3:49" ht="24.75" customHeight="1">
      <c r="C19" s="5">
        <f aca="true" t="shared" si="1" ref="C19:C28">C32*O32</f>
        <v>0.1</v>
      </c>
      <c r="D19" s="14">
        <f aca="true" t="shared" si="2" ref="D19:D28">D32*P32</f>
        <v>0.1</v>
      </c>
      <c r="E19" s="14">
        <f aca="true" t="shared" si="3" ref="E19:E28">E32*Q32</f>
        <v>0.1</v>
      </c>
      <c r="F19" s="14">
        <f aca="true" t="shared" si="4" ref="F19:F28">F32*R32</f>
        <v>0.1</v>
      </c>
      <c r="G19" s="5">
        <f aca="true" t="shared" si="5" ref="G19:G28">G32*S32</f>
        <v>0.1</v>
      </c>
      <c r="H19" s="5">
        <f aca="true" t="shared" si="6" ref="H19:H28">H32*T32</f>
        <v>0.1</v>
      </c>
      <c r="I19" s="5">
        <f aca="true" t="shared" si="7" ref="I19:I28">I32*U32</f>
        <v>0.1</v>
      </c>
      <c r="J19" s="5">
        <f aca="true" t="shared" si="8" ref="J19:J28">J32*V32</f>
        <v>0.1</v>
      </c>
      <c r="K19" s="5">
        <f aca="true" t="shared" si="9" ref="K19:K28">K32*W32</f>
        <v>0.1</v>
      </c>
      <c r="L19" s="5">
        <f aca="true" t="shared" si="10" ref="L19:L28">L32*X32</f>
        <v>0.1</v>
      </c>
      <c r="M19" s="5">
        <f aca="true" t="shared" si="11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  <c r="AM19" s="46"/>
      <c r="AN19" s="46">
        <v>0</v>
      </c>
      <c r="AO19" s="46">
        <v>0</v>
      </c>
      <c r="AP19" s="46">
        <v>0</v>
      </c>
      <c r="AQ19" s="5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/>
    </row>
    <row r="20" spans="3:49" ht="24.75" customHeight="1">
      <c r="C20" s="5">
        <f t="shared" si="1"/>
        <v>0.1</v>
      </c>
      <c r="D20" s="14">
        <f t="shared" si="2"/>
        <v>0.1</v>
      </c>
      <c r="E20" s="14">
        <f t="shared" si="3"/>
        <v>0.1</v>
      </c>
      <c r="F20" s="14">
        <f t="shared" si="4"/>
        <v>0.1</v>
      </c>
      <c r="G20" s="5">
        <f t="shared" si="5"/>
        <v>0.1</v>
      </c>
      <c r="H20" s="5">
        <f t="shared" si="6"/>
        <v>0.1</v>
      </c>
      <c r="I20" s="5">
        <f t="shared" si="7"/>
        <v>0.1</v>
      </c>
      <c r="J20" s="5">
        <f t="shared" si="8"/>
        <v>0.1</v>
      </c>
      <c r="K20" s="5">
        <f t="shared" si="9"/>
        <v>0.1</v>
      </c>
      <c r="L20" s="5">
        <f t="shared" si="10"/>
        <v>0.1</v>
      </c>
      <c r="M20" s="5">
        <f t="shared" si="11"/>
        <v>0.1</v>
      </c>
      <c r="O20" s="46"/>
      <c r="P20" s="47">
        <v>0</v>
      </c>
      <c r="Q20" s="47">
        <v>0</v>
      </c>
      <c r="R20" s="15">
        <f aca="true" t="shared" si="12" ref="R20:X27">$O$17</f>
        <v>0.0001</v>
      </c>
      <c r="S20" s="15">
        <f t="shared" si="12"/>
        <v>0.0001</v>
      </c>
      <c r="T20" s="15">
        <f t="shared" si="12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  <c r="AM20" s="46"/>
      <c r="AN20" s="46">
        <v>0</v>
      </c>
      <c r="AO20" s="46">
        <v>0</v>
      </c>
      <c r="AP20" s="5">
        <v>0</v>
      </c>
      <c r="AQ20" s="5">
        <v>0</v>
      </c>
      <c r="AR20" s="5">
        <v>0</v>
      </c>
      <c r="AS20" s="46">
        <v>0</v>
      </c>
      <c r="AT20" s="46">
        <v>0</v>
      </c>
      <c r="AU20" s="46">
        <v>0</v>
      </c>
      <c r="AV20" s="46">
        <v>0</v>
      </c>
      <c r="AW20" s="46"/>
    </row>
    <row r="21" spans="3:49" ht="24.75" customHeight="1">
      <c r="C21" s="5">
        <f t="shared" si="1"/>
        <v>0.1</v>
      </c>
      <c r="D21" s="14">
        <f t="shared" si="2"/>
        <v>0.1</v>
      </c>
      <c r="E21" s="14">
        <f t="shared" si="3"/>
        <v>0.1</v>
      </c>
      <c r="F21" s="14">
        <f t="shared" si="4"/>
        <v>0.1</v>
      </c>
      <c r="G21" s="5">
        <f t="shared" si="5"/>
        <v>0.1</v>
      </c>
      <c r="H21" s="5">
        <f t="shared" si="6"/>
        <v>0.1</v>
      </c>
      <c r="I21" s="5">
        <f t="shared" si="7"/>
        <v>0.1</v>
      </c>
      <c r="J21" s="5">
        <f t="shared" si="8"/>
        <v>0.1</v>
      </c>
      <c r="K21" s="5">
        <f t="shared" si="9"/>
        <v>0.1</v>
      </c>
      <c r="L21" s="5">
        <f t="shared" si="10"/>
        <v>0.1</v>
      </c>
      <c r="M21" s="5">
        <f t="shared" si="11"/>
        <v>0.1</v>
      </c>
      <c r="O21" s="46"/>
      <c r="P21" s="15">
        <f aca="true" t="shared" si="13" ref="P21:Q23">$O$17</f>
        <v>0.0001</v>
      </c>
      <c r="Q21" s="15">
        <f t="shared" si="13"/>
        <v>0.0001</v>
      </c>
      <c r="R21" s="15">
        <f t="shared" si="12"/>
        <v>0.0001</v>
      </c>
      <c r="S21" s="15">
        <f t="shared" si="12"/>
        <v>0.0001</v>
      </c>
      <c r="T21" s="15">
        <f t="shared" si="12"/>
        <v>0.0001</v>
      </c>
      <c r="U21" s="15">
        <f t="shared" si="12"/>
        <v>0.0001</v>
      </c>
      <c r="V21" s="15">
        <f t="shared" si="12"/>
        <v>0.0001</v>
      </c>
      <c r="W21" s="15">
        <f t="shared" si="12"/>
        <v>0.0001</v>
      </c>
      <c r="X21" s="15">
        <f t="shared" si="12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  <c r="AM21" s="46"/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46"/>
    </row>
    <row r="22" spans="3:49" ht="24.75" customHeight="1">
      <c r="C22" s="5">
        <f t="shared" si="1"/>
        <v>0.1</v>
      </c>
      <c r="D22" s="5">
        <f t="shared" si="2"/>
        <v>0.1</v>
      </c>
      <c r="E22" s="5">
        <f t="shared" si="3"/>
        <v>0.1</v>
      </c>
      <c r="F22" s="5">
        <f t="shared" si="4"/>
        <v>0.1</v>
      </c>
      <c r="G22" s="5">
        <f t="shared" si="5"/>
        <v>0.1</v>
      </c>
      <c r="H22" s="5">
        <f t="shared" si="6"/>
        <v>0.1</v>
      </c>
      <c r="I22" s="5">
        <f t="shared" si="7"/>
        <v>0.1</v>
      </c>
      <c r="J22" s="5">
        <f t="shared" si="8"/>
        <v>0.1</v>
      </c>
      <c r="K22" s="5">
        <f t="shared" si="9"/>
        <v>0.1</v>
      </c>
      <c r="L22" s="5">
        <f t="shared" si="10"/>
        <v>0.1</v>
      </c>
      <c r="M22" s="5">
        <f t="shared" si="11"/>
        <v>0.1</v>
      </c>
      <c r="O22" s="46"/>
      <c r="P22" s="15">
        <f t="shared" si="13"/>
        <v>0.0001</v>
      </c>
      <c r="Q22" s="15">
        <f t="shared" si="13"/>
        <v>0.0001</v>
      </c>
      <c r="R22" s="15">
        <f t="shared" si="12"/>
        <v>0.0001</v>
      </c>
      <c r="S22" s="15">
        <f t="shared" si="12"/>
        <v>0.0001</v>
      </c>
      <c r="T22" s="15">
        <f t="shared" si="12"/>
        <v>0.0001</v>
      </c>
      <c r="U22" s="15">
        <f t="shared" si="12"/>
        <v>0.0001</v>
      </c>
      <c r="V22" s="15">
        <f t="shared" si="12"/>
        <v>0.0001</v>
      </c>
      <c r="W22" s="15">
        <f t="shared" si="12"/>
        <v>0.0001</v>
      </c>
      <c r="X22" s="15">
        <f t="shared" si="12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  <c r="AM22" s="46"/>
      <c r="AN22" s="5">
        <v>0</v>
      </c>
      <c r="AO22" s="5">
        <v>0</v>
      </c>
      <c r="AP22" s="5">
        <v>0</v>
      </c>
      <c r="AQ22" s="5">
        <v>0</v>
      </c>
      <c r="AR22" s="54">
        <v>95</v>
      </c>
      <c r="AS22" s="54">
        <v>94</v>
      </c>
      <c r="AT22" s="54">
        <v>93</v>
      </c>
      <c r="AU22" s="54">
        <v>92</v>
      </c>
      <c r="AV22" s="54">
        <v>91</v>
      </c>
      <c r="AW22" s="46"/>
    </row>
    <row r="23" spans="3:49" ht="24.75" customHeight="1">
      <c r="C23" s="5">
        <f t="shared" si="1"/>
        <v>0.1</v>
      </c>
      <c r="D23" s="5">
        <f t="shared" si="2"/>
        <v>0.1</v>
      </c>
      <c r="E23" s="5">
        <f t="shared" si="3"/>
        <v>0.1</v>
      </c>
      <c r="F23" s="5">
        <f t="shared" si="4"/>
        <v>0.1</v>
      </c>
      <c r="G23" s="5">
        <f t="shared" si="5"/>
        <v>0.1</v>
      </c>
      <c r="H23" s="5">
        <f t="shared" si="6"/>
        <v>0.1</v>
      </c>
      <c r="I23" s="5">
        <f t="shared" si="7"/>
        <v>0.1</v>
      </c>
      <c r="J23" s="5">
        <f t="shared" si="8"/>
        <v>0.1</v>
      </c>
      <c r="K23" s="5">
        <f t="shared" si="9"/>
        <v>0.1</v>
      </c>
      <c r="L23" s="5">
        <f t="shared" si="10"/>
        <v>0.1</v>
      </c>
      <c r="M23" s="5">
        <f t="shared" si="11"/>
        <v>0.1</v>
      </c>
      <c r="O23" s="46"/>
      <c r="P23" s="15">
        <f t="shared" si="13"/>
        <v>0.0001</v>
      </c>
      <c r="Q23" s="15">
        <f t="shared" si="13"/>
        <v>0.0001</v>
      </c>
      <c r="R23" s="15">
        <f t="shared" si="12"/>
        <v>0.0001</v>
      </c>
      <c r="S23" s="15">
        <f t="shared" si="12"/>
        <v>0.0001</v>
      </c>
      <c r="T23" s="15">
        <f t="shared" si="12"/>
        <v>0.0001</v>
      </c>
      <c r="U23" s="15">
        <f t="shared" si="12"/>
        <v>0.0001</v>
      </c>
      <c r="V23" s="15">
        <f t="shared" si="12"/>
        <v>0.0001</v>
      </c>
      <c r="W23" s="15">
        <f t="shared" si="12"/>
        <v>0.0001</v>
      </c>
      <c r="X23" s="15">
        <f t="shared" si="12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  <c r="AM23" s="46"/>
      <c r="AN23" s="5">
        <v>0</v>
      </c>
      <c r="AO23" s="5">
        <v>0</v>
      </c>
      <c r="AP23" s="5">
        <v>0</v>
      </c>
      <c r="AQ23" s="54">
        <v>96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46"/>
    </row>
    <row r="24" spans="3:49" ht="24.75" customHeight="1">
      <c r="C24" s="5">
        <f t="shared" si="1"/>
        <v>0.1</v>
      </c>
      <c r="D24" s="5">
        <f t="shared" si="2"/>
        <v>0.1</v>
      </c>
      <c r="E24" s="5">
        <f t="shared" si="3"/>
        <v>0.1</v>
      </c>
      <c r="F24" s="5">
        <f t="shared" si="4"/>
        <v>0.1</v>
      </c>
      <c r="G24" s="5">
        <f t="shared" si="5"/>
        <v>0.1</v>
      </c>
      <c r="H24" s="5">
        <f t="shared" si="6"/>
        <v>0.1</v>
      </c>
      <c r="I24" s="5">
        <f t="shared" si="7"/>
        <v>0.1</v>
      </c>
      <c r="J24" s="5">
        <f t="shared" si="8"/>
        <v>0.1</v>
      </c>
      <c r="K24" s="5">
        <f t="shared" si="9"/>
        <v>0.1</v>
      </c>
      <c r="L24" s="5">
        <f t="shared" si="10"/>
        <v>0.1</v>
      </c>
      <c r="M24" s="5">
        <f t="shared" si="11"/>
        <v>0.1</v>
      </c>
      <c r="O24" s="46"/>
      <c r="P24" s="47">
        <v>0</v>
      </c>
      <c r="Q24" s="47">
        <v>0</v>
      </c>
      <c r="R24" s="15">
        <f t="shared" si="12"/>
        <v>0.0001</v>
      </c>
      <c r="S24" s="15">
        <f t="shared" si="12"/>
        <v>0.0001</v>
      </c>
      <c r="T24" s="15">
        <f t="shared" si="12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  <c r="AM24" s="46"/>
      <c r="AN24" s="46">
        <v>0</v>
      </c>
      <c r="AO24" s="46">
        <v>0</v>
      </c>
      <c r="AP24" s="5">
        <v>0</v>
      </c>
      <c r="AQ24" s="54">
        <v>97</v>
      </c>
      <c r="AR24" s="5">
        <v>0</v>
      </c>
      <c r="AS24" s="46">
        <v>0</v>
      </c>
      <c r="AT24" s="46">
        <v>0</v>
      </c>
      <c r="AU24" s="46">
        <v>0</v>
      </c>
      <c r="AV24" s="46">
        <v>0</v>
      </c>
      <c r="AW24" s="46"/>
    </row>
    <row r="25" spans="3:49" ht="24.75" customHeight="1">
      <c r="C25" s="5">
        <f t="shared" si="1"/>
        <v>0.1</v>
      </c>
      <c r="D25" s="5">
        <f t="shared" si="2"/>
        <v>0.1</v>
      </c>
      <c r="E25" s="5">
        <f t="shared" si="3"/>
        <v>0.1</v>
      </c>
      <c r="F25" s="5">
        <f t="shared" si="4"/>
        <v>0.1</v>
      </c>
      <c r="G25" s="5">
        <f t="shared" si="5"/>
        <v>0.1</v>
      </c>
      <c r="H25" s="5">
        <f t="shared" si="6"/>
        <v>0.1</v>
      </c>
      <c r="I25" s="5">
        <f t="shared" si="7"/>
        <v>0.1</v>
      </c>
      <c r="J25" s="5">
        <f t="shared" si="8"/>
        <v>0.1</v>
      </c>
      <c r="K25" s="5">
        <f t="shared" si="9"/>
        <v>0.1</v>
      </c>
      <c r="L25" s="5">
        <f t="shared" si="10"/>
        <v>0.1</v>
      </c>
      <c r="M25" s="5">
        <f t="shared" si="11"/>
        <v>0.1</v>
      </c>
      <c r="O25" s="46"/>
      <c r="P25" s="47">
        <v>0</v>
      </c>
      <c r="Q25" s="47">
        <v>0</v>
      </c>
      <c r="R25" s="15">
        <f t="shared" si="12"/>
        <v>0.0001</v>
      </c>
      <c r="S25" s="15">
        <f t="shared" si="12"/>
        <v>0.0001</v>
      </c>
      <c r="T25" s="15">
        <f t="shared" si="12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  <c r="AM25" s="46"/>
      <c r="AN25" s="46">
        <v>0</v>
      </c>
      <c r="AO25" s="46">
        <v>0</v>
      </c>
      <c r="AP25" s="5">
        <v>0</v>
      </c>
      <c r="AQ25" s="54">
        <v>98</v>
      </c>
      <c r="AR25" s="5">
        <v>0</v>
      </c>
      <c r="AS25" s="46">
        <v>0</v>
      </c>
      <c r="AT25" s="46">
        <v>0</v>
      </c>
      <c r="AU25" s="46">
        <v>0</v>
      </c>
      <c r="AV25" s="46">
        <v>0</v>
      </c>
      <c r="AW25" s="46"/>
    </row>
    <row r="26" spans="3:49" ht="24.75" customHeight="1">
      <c r="C26" s="5">
        <f t="shared" si="1"/>
        <v>0.1</v>
      </c>
      <c r="D26" s="5">
        <f t="shared" si="2"/>
        <v>0.1</v>
      </c>
      <c r="E26" s="5">
        <f t="shared" si="3"/>
        <v>0.1</v>
      </c>
      <c r="F26" s="5">
        <f t="shared" si="4"/>
        <v>0.1</v>
      </c>
      <c r="G26" s="5">
        <f t="shared" si="5"/>
        <v>0.1</v>
      </c>
      <c r="H26" s="5">
        <f t="shared" si="6"/>
        <v>0.1</v>
      </c>
      <c r="I26" s="5">
        <f t="shared" si="7"/>
        <v>0.1</v>
      </c>
      <c r="J26" s="5">
        <f t="shared" si="8"/>
        <v>0.1</v>
      </c>
      <c r="K26" s="5">
        <f t="shared" si="9"/>
        <v>0.1</v>
      </c>
      <c r="L26" s="5">
        <f t="shared" si="10"/>
        <v>0.1</v>
      </c>
      <c r="M26" s="5">
        <f t="shared" si="11"/>
        <v>0.1</v>
      </c>
      <c r="O26" s="46"/>
      <c r="P26" s="15">
        <f>$O$17</f>
        <v>0.0001</v>
      </c>
      <c r="Q26" s="15">
        <f>$O$17</f>
        <v>0.0001</v>
      </c>
      <c r="R26" s="15">
        <f t="shared" si="12"/>
        <v>0.0001</v>
      </c>
      <c r="S26" s="15">
        <f t="shared" si="12"/>
        <v>0.0001</v>
      </c>
      <c r="T26" s="15">
        <f t="shared" si="12"/>
        <v>0.0001</v>
      </c>
      <c r="U26" s="15">
        <f t="shared" si="12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  <c r="AM26" s="46"/>
      <c r="AN26" s="5">
        <v>0</v>
      </c>
      <c r="AO26" s="5">
        <v>0</v>
      </c>
      <c r="AP26" s="54">
        <v>99</v>
      </c>
      <c r="AQ26" s="5">
        <v>0</v>
      </c>
      <c r="AR26" s="5">
        <v>0</v>
      </c>
      <c r="AS26" s="5">
        <v>0</v>
      </c>
      <c r="AT26" s="46">
        <v>0</v>
      </c>
      <c r="AU26" s="46">
        <v>0</v>
      </c>
      <c r="AV26" s="46">
        <v>0</v>
      </c>
      <c r="AW26" s="46"/>
    </row>
    <row r="27" spans="3:49" ht="24.75" customHeight="1">
      <c r="C27" s="5">
        <f t="shared" si="1"/>
        <v>0.1</v>
      </c>
      <c r="D27" s="5">
        <f t="shared" si="2"/>
        <v>0.1</v>
      </c>
      <c r="E27" s="5">
        <f t="shared" si="3"/>
        <v>0.1</v>
      </c>
      <c r="F27" s="5">
        <f t="shared" si="4"/>
        <v>0.1</v>
      </c>
      <c r="G27" s="5">
        <f t="shared" si="5"/>
        <v>0.1</v>
      </c>
      <c r="H27" s="5">
        <f t="shared" si="6"/>
        <v>0.1</v>
      </c>
      <c r="I27" s="5">
        <f t="shared" si="7"/>
        <v>0.1</v>
      </c>
      <c r="J27" s="5">
        <f t="shared" si="8"/>
        <v>0.1</v>
      </c>
      <c r="K27" s="5">
        <f t="shared" si="9"/>
        <v>0.1</v>
      </c>
      <c r="L27" s="5">
        <f t="shared" si="10"/>
        <v>0.1</v>
      </c>
      <c r="M27" s="5">
        <f t="shared" si="11"/>
        <v>0.1</v>
      </c>
      <c r="O27" s="46"/>
      <c r="P27" s="47">
        <v>0</v>
      </c>
      <c r="Q27" s="47">
        <v>0</v>
      </c>
      <c r="R27" s="15">
        <f t="shared" si="12"/>
        <v>0.0001</v>
      </c>
      <c r="S27" s="15">
        <f t="shared" si="12"/>
        <v>0.0001</v>
      </c>
      <c r="T27" s="15">
        <f t="shared" si="12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  <c r="AM27" s="46"/>
      <c r="AN27" s="46">
        <v>0</v>
      </c>
      <c r="AO27" s="46">
        <v>0</v>
      </c>
      <c r="AP27" s="5">
        <v>0</v>
      </c>
      <c r="AQ27" s="5">
        <v>0</v>
      </c>
      <c r="AR27" s="5">
        <v>0</v>
      </c>
      <c r="AS27" s="46">
        <v>0</v>
      </c>
      <c r="AT27" s="46">
        <v>0</v>
      </c>
      <c r="AU27" s="46">
        <v>0</v>
      </c>
      <c r="AV27" s="46">
        <v>0</v>
      </c>
      <c r="AW27" s="46"/>
    </row>
    <row r="28" spans="3:49" ht="24.75" customHeight="1">
      <c r="C28" s="5">
        <f t="shared" si="1"/>
        <v>0.1</v>
      </c>
      <c r="D28" s="5">
        <f t="shared" si="2"/>
        <v>0.1</v>
      </c>
      <c r="E28" s="5">
        <f t="shared" si="3"/>
        <v>0.1</v>
      </c>
      <c r="F28" s="5">
        <f t="shared" si="4"/>
        <v>0.1</v>
      </c>
      <c r="G28" s="5">
        <f t="shared" si="5"/>
        <v>0.1</v>
      </c>
      <c r="H28" s="5">
        <f t="shared" si="6"/>
        <v>0.1</v>
      </c>
      <c r="I28" s="5">
        <f t="shared" si="7"/>
        <v>0.1</v>
      </c>
      <c r="J28" s="5">
        <f t="shared" si="8"/>
        <v>0.1</v>
      </c>
      <c r="K28" s="5">
        <f t="shared" si="9"/>
        <v>0.1</v>
      </c>
      <c r="L28" s="5">
        <f t="shared" si="10"/>
        <v>0.1</v>
      </c>
      <c r="M28" s="5">
        <f t="shared" si="11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  <c r="AM28" s="46"/>
      <c r="AN28" s="46">
        <v>0</v>
      </c>
      <c r="AO28" s="46">
        <v>0</v>
      </c>
      <c r="AP28" s="46">
        <v>0</v>
      </c>
      <c r="AQ28" s="5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/>
    </row>
    <row r="29" spans="3:49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 aca="true" t="shared" si="14" ref="AB29:AJ29">SUM(AB18:AB28)</f>
        <v>0</v>
      </c>
      <c r="AC29" s="9">
        <f t="shared" si="14"/>
        <v>0</v>
      </c>
      <c r="AD29" s="9">
        <f t="shared" si="14"/>
        <v>0</v>
      </c>
      <c r="AE29" s="9">
        <f t="shared" si="14"/>
        <v>0</v>
      </c>
      <c r="AF29" s="9">
        <f t="shared" si="14"/>
        <v>0</v>
      </c>
      <c r="AG29" s="9">
        <f t="shared" si="14"/>
        <v>0</v>
      </c>
      <c r="AH29" s="9">
        <f t="shared" si="14"/>
        <v>0</v>
      </c>
      <c r="AI29" s="9">
        <f t="shared" si="14"/>
        <v>0</v>
      </c>
      <c r="AJ29" s="9">
        <f t="shared" si="14"/>
        <v>0</v>
      </c>
      <c r="AK29" s="44"/>
      <c r="AM29" s="45"/>
      <c r="AN29" s="9"/>
      <c r="AO29" s="9"/>
      <c r="AP29" s="9"/>
      <c r="AQ29" s="9"/>
      <c r="AR29" s="9"/>
      <c r="AS29" s="9"/>
      <c r="AT29" s="9"/>
      <c r="AU29" s="9"/>
      <c r="AV29" s="9"/>
      <c r="AW29" s="44"/>
    </row>
    <row r="30" spans="3:39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  <c r="AB30" s="13" t="s">
        <v>18</v>
      </c>
      <c r="AM30" s="13" t="s">
        <v>20</v>
      </c>
    </row>
    <row r="31" spans="1:49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  <c r="AM31" s="42"/>
      <c r="AN31" s="8"/>
      <c r="AO31" s="8"/>
      <c r="AP31" s="8"/>
      <c r="AQ31" s="8"/>
      <c r="AR31" s="8"/>
      <c r="AS31" s="8"/>
      <c r="AT31" s="8"/>
      <c r="AU31" s="8"/>
      <c r="AV31" s="8"/>
      <c r="AW31" s="48"/>
    </row>
    <row r="32" spans="3:49" ht="24.75" customHeight="1">
      <c r="C32" s="20">
        <f aca="true" t="shared" si="15" ref="C32:C41">$C$30</f>
        <v>0.01</v>
      </c>
      <c r="D32" s="20">
        <f aca="true" t="shared" si="16" ref="D32:M41">$C$30</f>
        <v>0.01</v>
      </c>
      <c r="E32" s="20">
        <f t="shared" si="16"/>
        <v>0.01</v>
      </c>
      <c r="F32" s="20">
        <f t="shared" si="16"/>
        <v>0.01</v>
      </c>
      <c r="G32" s="20">
        <f t="shared" si="16"/>
        <v>0.01</v>
      </c>
      <c r="H32" s="20">
        <f t="shared" si="16"/>
        <v>0.01</v>
      </c>
      <c r="I32" s="20">
        <f t="shared" si="16"/>
        <v>0.01</v>
      </c>
      <c r="J32" s="20">
        <f t="shared" si="16"/>
        <v>0.01</v>
      </c>
      <c r="K32" s="20">
        <f t="shared" si="16"/>
        <v>0.01</v>
      </c>
      <c r="L32" s="20">
        <f t="shared" si="16"/>
        <v>0.01</v>
      </c>
      <c r="M32" s="20">
        <f t="shared" si="16"/>
        <v>0.01</v>
      </c>
      <c r="O32" s="5">
        <f aca="true" t="shared" si="17" ref="O32:O41">$O$30</f>
        <v>10</v>
      </c>
      <c r="P32" s="5">
        <f aca="true" t="shared" si="18" ref="P32:Y41">$O$30</f>
        <v>10</v>
      </c>
      <c r="Q32" s="5">
        <f t="shared" si="18"/>
        <v>10</v>
      </c>
      <c r="R32" s="5">
        <f t="shared" si="18"/>
        <v>10</v>
      </c>
      <c r="S32" s="5">
        <f t="shared" si="18"/>
        <v>10</v>
      </c>
      <c r="T32" s="5">
        <f t="shared" si="18"/>
        <v>10</v>
      </c>
      <c r="U32" s="5">
        <f t="shared" si="18"/>
        <v>10</v>
      </c>
      <c r="V32" s="5">
        <f t="shared" si="18"/>
        <v>10</v>
      </c>
      <c r="W32" s="5">
        <f t="shared" si="18"/>
        <v>10</v>
      </c>
      <c r="X32" s="5">
        <f t="shared" si="18"/>
        <v>10</v>
      </c>
      <c r="Y32" s="5">
        <f t="shared" si="18"/>
        <v>10</v>
      </c>
      <c r="AA32" s="46"/>
      <c r="AB32" s="47">
        <v>0</v>
      </c>
      <c r="AC32" s="47">
        <v>0</v>
      </c>
      <c r="AD32" s="47">
        <v>0</v>
      </c>
      <c r="AE32" s="15">
        <f aca="true" t="shared" si="19" ref="AE32:AE41"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  <c r="AM32" s="46"/>
      <c r="AN32" s="46">
        <v>0</v>
      </c>
      <c r="AO32" s="46">
        <v>0</v>
      </c>
      <c r="AP32" s="46">
        <v>0</v>
      </c>
      <c r="AQ32" s="5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/>
    </row>
    <row r="33" spans="3:49" ht="24.75" customHeight="1">
      <c r="C33" s="20">
        <f t="shared" si="15"/>
        <v>0.01</v>
      </c>
      <c r="D33" s="20">
        <f t="shared" si="16"/>
        <v>0.01</v>
      </c>
      <c r="E33" s="20">
        <f t="shared" si="16"/>
        <v>0.01</v>
      </c>
      <c r="F33" s="20">
        <f t="shared" si="16"/>
        <v>0.01</v>
      </c>
      <c r="G33" s="20">
        <f t="shared" si="16"/>
        <v>0.01</v>
      </c>
      <c r="H33" s="20">
        <f t="shared" si="16"/>
        <v>0.01</v>
      </c>
      <c r="I33" s="20">
        <f t="shared" si="16"/>
        <v>0.01</v>
      </c>
      <c r="J33" s="20">
        <f t="shared" si="16"/>
        <v>0.01</v>
      </c>
      <c r="K33" s="20">
        <f t="shared" si="16"/>
        <v>0.01</v>
      </c>
      <c r="L33" s="20">
        <f t="shared" si="16"/>
        <v>0.01</v>
      </c>
      <c r="M33" s="20">
        <f t="shared" si="16"/>
        <v>0.01</v>
      </c>
      <c r="O33" s="5">
        <f t="shared" si="17"/>
        <v>10</v>
      </c>
      <c r="P33" s="5">
        <f t="shared" si="18"/>
        <v>10</v>
      </c>
      <c r="Q33" s="5">
        <f t="shared" si="18"/>
        <v>10</v>
      </c>
      <c r="R33" s="5">
        <f t="shared" si="18"/>
        <v>10</v>
      </c>
      <c r="S33" s="5">
        <f t="shared" si="18"/>
        <v>10</v>
      </c>
      <c r="T33" s="5">
        <f t="shared" si="18"/>
        <v>10</v>
      </c>
      <c r="U33" s="5">
        <f t="shared" si="18"/>
        <v>10</v>
      </c>
      <c r="V33" s="5">
        <f t="shared" si="18"/>
        <v>10</v>
      </c>
      <c r="W33" s="5">
        <f t="shared" si="18"/>
        <v>10</v>
      </c>
      <c r="X33" s="5">
        <f t="shared" si="18"/>
        <v>10</v>
      </c>
      <c r="Y33" s="5">
        <f t="shared" si="18"/>
        <v>10</v>
      </c>
      <c r="AA33" s="46"/>
      <c r="AB33" s="47">
        <v>0</v>
      </c>
      <c r="AC33" s="47">
        <v>0</v>
      </c>
      <c r="AD33" s="15">
        <f aca="true" t="shared" si="20" ref="AD33:AD40">R20*$J$3*$J$3</f>
        <v>0.01</v>
      </c>
      <c r="AE33" s="15">
        <f t="shared" si="19"/>
        <v>0.01</v>
      </c>
      <c r="AF33" s="15">
        <f aca="true" t="shared" si="21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  <c r="AM33" s="46"/>
      <c r="AN33" s="46">
        <v>0</v>
      </c>
      <c r="AO33" s="46">
        <v>0</v>
      </c>
      <c r="AP33" s="5">
        <v>0</v>
      </c>
      <c r="AQ33" s="5">
        <v>0</v>
      </c>
      <c r="AR33" s="5">
        <v>0</v>
      </c>
      <c r="AS33" s="46">
        <v>0</v>
      </c>
      <c r="AT33" s="46">
        <v>0</v>
      </c>
      <c r="AU33" s="46">
        <v>0</v>
      </c>
      <c r="AV33" s="46">
        <v>0</v>
      </c>
      <c r="AW33" s="46"/>
    </row>
    <row r="34" spans="3:49" ht="24.75" customHeight="1">
      <c r="C34" s="20">
        <f t="shared" si="15"/>
        <v>0.01</v>
      </c>
      <c r="D34" s="20">
        <f t="shared" si="16"/>
        <v>0.01</v>
      </c>
      <c r="E34" s="20">
        <f t="shared" si="16"/>
        <v>0.01</v>
      </c>
      <c r="F34" s="20">
        <f t="shared" si="16"/>
        <v>0.01</v>
      </c>
      <c r="G34" s="20">
        <f t="shared" si="16"/>
        <v>0.01</v>
      </c>
      <c r="H34" s="20">
        <f t="shared" si="16"/>
        <v>0.01</v>
      </c>
      <c r="I34" s="20">
        <f t="shared" si="16"/>
        <v>0.01</v>
      </c>
      <c r="J34" s="20">
        <f t="shared" si="16"/>
        <v>0.01</v>
      </c>
      <c r="K34" s="20">
        <f t="shared" si="16"/>
        <v>0.01</v>
      </c>
      <c r="L34" s="20">
        <f t="shared" si="16"/>
        <v>0.01</v>
      </c>
      <c r="M34" s="20">
        <f t="shared" si="16"/>
        <v>0.01</v>
      </c>
      <c r="O34" s="5">
        <f t="shared" si="17"/>
        <v>10</v>
      </c>
      <c r="P34" s="5">
        <f t="shared" si="18"/>
        <v>10</v>
      </c>
      <c r="Q34" s="5">
        <f t="shared" si="18"/>
        <v>10</v>
      </c>
      <c r="R34" s="5">
        <f t="shared" si="18"/>
        <v>10</v>
      </c>
      <c r="S34" s="5">
        <f t="shared" si="18"/>
        <v>10</v>
      </c>
      <c r="T34" s="5">
        <f t="shared" si="18"/>
        <v>10</v>
      </c>
      <c r="U34" s="5">
        <f t="shared" si="18"/>
        <v>10</v>
      </c>
      <c r="V34" s="5">
        <f t="shared" si="18"/>
        <v>10</v>
      </c>
      <c r="W34" s="5">
        <f t="shared" si="18"/>
        <v>10</v>
      </c>
      <c r="X34" s="5">
        <f t="shared" si="18"/>
        <v>10</v>
      </c>
      <c r="Y34" s="5">
        <f t="shared" si="18"/>
        <v>10</v>
      </c>
      <c r="AA34" s="46"/>
      <c r="AB34" s="15">
        <f aca="true" t="shared" si="22" ref="AB34:AC36">P21*$J$3*$J$3</f>
        <v>0.01</v>
      </c>
      <c r="AC34" s="15">
        <f t="shared" si="22"/>
        <v>0.01</v>
      </c>
      <c r="AD34" s="15">
        <f t="shared" si="20"/>
        <v>0.01</v>
      </c>
      <c r="AE34" s="15">
        <f t="shared" si="19"/>
        <v>0.01</v>
      </c>
      <c r="AF34" s="15">
        <f t="shared" si="21"/>
        <v>0.01</v>
      </c>
      <c r="AG34" s="15">
        <f aca="true" t="shared" si="23" ref="AG34:AJ36">U21*$J$3*$J$3</f>
        <v>0.01</v>
      </c>
      <c r="AH34" s="15">
        <f t="shared" si="23"/>
        <v>0.01</v>
      </c>
      <c r="AI34" s="15">
        <f t="shared" si="23"/>
        <v>0.01</v>
      </c>
      <c r="AJ34" s="15">
        <f t="shared" si="23"/>
        <v>0.01</v>
      </c>
      <c r="AK34" s="46"/>
      <c r="AM34" s="46"/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46"/>
    </row>
    <row r="35" spans="3:49" ht="24.75" customHeight="1">
      <c r="C35" s="20">
        <f t="shared" si="15"/>
        <v>0.01</v>
      </c>
      <c r="D35" s="20">
        <f t="shared" si="16"/>
        <v>0.01</v>
      </c>
      <c r="E35" s="20">
        <f t="shared" si="16"/>
        <v>0.01</v>
      </c>
      <c r="F35" s="20">
        <f t="shared" si="16"/>
        <v>0.01</v>
      </c>
      <c r="G35" s="20">
        <f t="shared" si="16"/>
        <v>0.01</v>
      </c>
      <c r="H35" s="20">
        <f t="shared" si="16"/>
        <v>0.01</v>
      </c>
      <c r="I35" s="20">
        <f t="shared" si="16"/>
        <v>0.01</v>
      </c>
      <c r="J35" s="20">
        <f t="shared" si="16"/>
        <v>0.01</v>
      </c>
      <c r="K35" s="20">
        <f t="shared" si="16"/>
        <v>0.01</v>
      </c>
      <c r="L35" s="20">
        <f t="shared" si="16"/>
        <v>0.01</v>
      </c>
      <c r="M35" s="20">
        <f t="shared" si="16"/>
        <v>0.01</v>
      </c>
      <c r="O35" s="5">
        <f t="shared" si="17"/>
        <v>10</v>
      </c>
      <c r="P35" s="5">
        <f t="shared" si="18"/>
        <v>10</v>
      </c>
      <c r="Q35" s="5">
        <f t="shared" si="18"/>
        <v>10</v>
      </c>
      <c r="R35" s="5">
        <f t="shared" si="18"/>
        <v>10</v>
      </c>
      <c r="S35" s="5">
        <f t="shared" si="18"/>
        <v>10</v>
      </c>
      <c r="T35" s="5">
        <f t="shared" si="18"/>
        <v>10</v>
      </c>
      <c r="U35" s="5">
        <f t="shared" si="18"/>
        <v>10</v>
      </c>
      <c r="V35" s="5">
        <f t="shared" si="18"/>
        <v>10</v>
      </c>
      <c r="W35" s="5">
        <f t="shared" si="18"/>
        <v>10</v>
      </c>
      <c r="X35" s="5">
        <f t="shared" si="18"/>
        <v>10</v>
      </c>
      <c r="Y35" s="5">
        <f t="shared" si="18"/>
        <v>10</v>
      </c>
      <c r="AA35" s="46"/>
      <c r="AB35" s="15">
        <f t="shared" si="22"/>
        <v>0.01</v>
      </c>
      <c r="AC35" s="15">
        <f t="shared" si="22"/>
        <v>0.01</v>
      </c>
      <c r="AD35" s="15">
        <f t="shared" si="20"/>
        <v>0.01</v>
      </c>
      <c r="AE35" s="15">
        <f t="shared" si="19"/>
        <v>0.01</v>
      </c>
      <c r="AF35" s="15">
        <f t="shared" si="21"/>
        <v>0.01</v>
      </c>
      <c r="AG35" s="15">
        <f t="shared" si="23"/>
        <v>0.01</v>
      </c>
      <c r="AH35" s="15">
        <f t="shared" si="23"/>
        <v>0.01</v>
      </c>
      <c r="AI35" s="15">
        <f t="shared" si="23"/>
        <v>0.01</v>
      </c>
      <c r="AJ35" s="15">
        <f t="shared" si="23"/>
        <v>0.01</v>
      </c>
      <c r="AK35" s="46"/>
      <c r="AM35" s="46"/>
      <c r="AN35" s="5">
        <v>0</v>
      </c>
      <c r="AO35" s="5">
        <v>0</v>
      </c>
      <c r="AP35" s="5">
        <v>0</v>
      </c>
      <c r="AQ35" s="5">
        <v>0</v>
      </c>
      <c r="AR35" s="54">
        <v>0.1</v>
      </c>
      <c r="AS35" s="54">
        <v>0.1</v>
      </c>
      <c r="AT35" s="54">
        <v>0.1</v>
      </c>
      <c r="AU35" s="54">
        <v>0.1</v>
      </c>
      <c r="AV35" s="54">
        <v>0.1</v>
      </c>
      <c r="AW35" s="46"/>
    </row>
    <row r="36" spans="3:49" ht="24.75" customHeight="1">
      <c r="C36" s="20">
        <f t="shared" si="15"/>
        <v>0.01</v>
      </c>
      <c r="D36" s="20">
        <f t="shared" si="16"/>
        <v>0.01</v>
      </c>
      <c r="E36" s="20">
        <f t="shared" si="16"/>
        <v>0.01</v>
      </c>
      <c r="F36" s="20">
        <f t="shared" si="16"/>
        <v>0.01</v>
      </c>
      <c r="G36" s="20">
        <f t="shared" si="16"/>
        <v>0.01</v>
      </c>
      <c r="H36" s="20">
        <f t="shared" si="16"/>
        <v>0.01</v>
      </c>
      <c r="I36" s="20">
        <f t="shared" si="16"/>
        <v>0.01</v>
      </c>
      <c r="J36" s="20">
        <f t="shared" si="16"/>
        <v>0.01</v>
      </c>
      <c r="K36" s="20">
        <f t="shared" si="16"/>
        <v>0.01</v>
      </c>
      <c r="L36" s="20">
        <f t="shared" si="16"/>
        <v>0.01</v>
      </c>
      <c r="M36" s="20">
        <f t="shared" si="16"/>
        <v>0.01</v>
      </c>
      <c r="O36" s="5">
        <f t="shared" si="17"/>
        <v>10</v>
      </c>
      <c r="P36" s="5">
        <f t="shared" si="18"/>
        <v>10</v>
      </c>
      <c r="Q36" s="5">
        <f t="shared" si="18"/>
        <v>10</v>
      </c>
      <c r="R36" s="5">
        <f t="shared" si="18"/>
        <v>10</v>
      </c>
      <c r="S36" s="5">
        <f t="shared" si="18"/>
        <v>10</v>
      </c>
      <c r="T36" s="5">
        <f t="shared" si="18"/>
        <v>10</v>
      </c>
      <c r="U36" s="5">
        <f t="shared" si="18"/>
        <v>10</v>
      </c>
      <c r="V36" s="5">
        <f t="shared" si="18"/>
        <v>10</v>
      </c>
      <c r="W36" s="5">
        <f t="shared" si="18"/>
        <v>10</v>
      </c>
      <c r="X36" s="5">
        <f t="shared" si="18"/>
        <v>10</v>
      </c>
      <c r="Y36" s="5">
        <f t="shared" si="18"/>
        <v>10</v>
      </c>
      <c r="AA36" s="46"/>
      <c r="AB36" s="15">
        <f t="shared" si="22"/>
        <v>0.01</v>
      </c>
      <c r="AC36" s="15">
        <f t="shared" si="22"/>
        <v>0.01</v>
      </c>
      <c r="AD36" s="15">
        <f t="shared" si="20"/>
        <v>0.01</v>
      </c>
      <c r="AE36" s="15">
        <f t="shared" si="19"/>
        <v>0.01</v>
      </c>
      <c r="AF36" s="15">
        <f t="shared" si="21"/>
        <v>0.01</v>
      </c>
      <c r="AG36" s="15">
        <f t="shared" si="23"/>
        <v>0.01</v>
      </c>
      <c r="AH36" s="15">
        <f t="shared" si="23"/>
        <v>0.01</v>
      </c>
      <c r="AI36" s="15">
        <f t="shared" si="23"/>
        <v>0.01</v>
      </c>
      <c r="AJ36" s="15">
        <f t="shared" si="23"/>
        <v>0.01</v>
      </c>
      <c r="AK36" s="46"/>
      <c r="AM36" s="46"/>
      <c r="AN36" s="5">
        <v>0</v>
      </c>
      <c r="AO36" s="5">
        <v>0</v>
      </c>
      <c r="AP36" s="5">
        <v>0</v>
      </c>
      <c r="AQ36" s="54">
        <v>0.1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46"/>
    </row>
    <row r="37" spans="3:49" ht="24.75" customHeight="1">
      <c r="C37" s="20">
        <f t="shared" si="15"/>
        <v>0.01</v>
      </c>
      <c r="D37" s="20">
        <f t="shared" si="16"/>
        <v>0.01</v>
      </c>
      <c r="E37" s="20">
        <f t="shared" si="16"/>
        <v>0.01</v>
      </c>
      <c r="F37" s="20">
        <f t="shared" si="16"/>
        <v>0.01</v>
      </c>
      <c r="G37" s="20">
        <f t="shared" si="16"/>
        <v>0.01</v>
      </c>
      <c r="H37" s="20">
        <f t="shared" si="16"/>
        <v>0.01</v>
      </c>
      <c r="I37" s="20">
        <f t="shared" si="16"/>
        <v>0.01</v>
      </c>
      <c r="J37" s="20">
        <f t="shared" si="16"/>
        <v>0.01</v>
      </c>
      <c r="K37" s="20">
        <f t="shared" si="16"/>
        <v>0.01</v>
      </c>
      <c r="L37" s="20">
        <f t="shared" si="16"/>
        <v>0.01</v>
      </c>
      <c r="M37" s="20">
        <f t="shared" si="16"/>
        <v>0.01</v>
      </c>
      <c r="O37" s="5">
        <f t="shared" si="17"/>
        <v>10</v>
      </c>
      <c r="P37" s="5">
        <f t="shared" si="18"/>
        <v>10</v>
      </c>
      <c r="Q37" s="5">
        <f t="shared" si="18"/>
        <v>10</v>
      </c>
      <c r="R37" s="5">
        <f t="shared" si="18"/>
        <v>10</v>
      </c>
      <c r="S37" s="5">
        <f t="shared" si="18"/>
        <v>10</v>
      </c>
      <c r="T37" s="5">
        <f t="shared" si="18"/>
        <v>10</v>
      </c>
      <c r="U37" s="5">
        <f t="shared" si="18"/>
        <v>10</v>
      </c>
      <c r="V37" s="5">
        <f t="shared" si="18"/>
        <v>10</v>
      </c>
      <c r="W37" s="5">
        <f t="shared" si="18"/>
        <v>10</v>
      </c>
      <c r="X37" s="5">
        <f t="shared" si="18"/>
        <v>10</v>
      </c>
      <c r="Y37" s="5">
        <f t="shared" si="18"/>
        <v>10</v>
      </c>
      <c r="AA37" s="46"/>
      <c r="AB37" s="47">
        <v>0</v>
      </c>
      <c r="AC37" s="47">
        <v>0</v>
      </c>
      <c r="AD37" s="15">
        <f t="shared" si="20"/>
        <v>0.01</v>
      </c>
      <c r="AE37" s="15">
        <f t="shared" si="19"/>
        <v>0.01</v>
      </c>
      <c r="AF37" s="15">
        <f t="shared" si="21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  <c r="AM37" s="46"/>
      <c r="AN37" s="46">
        <v>0</v>
      </c>
      <c r="AO37" s="46">
        <v>0</v>
      </c>
      <c r="AP37" s="5">
        <v>0</v>
      </c>
      <c r="AQ37" s="54">
        <v>0.1</v>
      </c>
      <c r="AR37" s="5">
        <v>0</v>
      </c>
      <c r="AS37" s="46">
        <v>0</v>
      </c>
      <c r="AT37" s="46">
        <v>0</v>
      </c>
      <c r="AU37" s="46">
        <v>0</v>
      </c>
      <c r="AV37" s="46">
        <v>0</v>
      </c>
      <c r="AW37" s="46"/>
    </row>
    <row r="38" spans="3:49" ht="24.75" customHeight="1">
      <c r="C38" s="20">
        <f t="shared" si="15"/>
        <v>0.01</v>
      </c>
      <c r="D38" s="20">
        <f t="shared" si="16"/>
        <v>0.01</v>
      </c>
      <c r="E38" s="20">
        <f t="shared" si="16"/>
        <v>0.01</v>
      </c>
      <c r="F38" s="20">
        <f t="shared" si="16"/>
        <v>0.01</v>
      </c>
      <c r="G38" s="20">
        <f t="shared" si="16"/>
        <v>0.01</v>
      </c>
      <c r="H38" s="20">
        <f t="shared" si="16"/>
        <v>0.01</v>
      </c>
      <c r="I38" s="20">
        <f t="shared" si="16"/>
        <v>0.01</v>
      </c>
      <c r="J38" s="20">
        <f t="shared" si="16"/>
        <v>0.01</v>
      </c>
      <c r="K38" s="20">
        <f t="shared" si="16"/>
        <v>0.01</v>
      </c>
      <c r="L38" s="20">
        <f t="shared" si="16"/>
        <v>0.01</v>
      </c>
      <c r="M38" s="20">
        <f t="shared" si="16"/>
        <v>0.01</v>
      </c>
      <c r="O38" s="5">
        <f t="shared" si="17"/>
        <v>10</v>
      </c>
      <c r="P38" s="5">
        <f t="shared" si="18"/>
        <v>10</v>
      </c>
      <c r="Q38" s="5">
        <f t="shared" si="18"/>
        <v>10</v>
      </c>
      <c r="R38" s="5">
        <f t="shared" si="18"/>
        <v>10</v>
      </c>
      <c r="S38" s="5">
        <f t="shared" si="18"/>
        <v>10</v>
      </c>
      <c r="T38" s="5">
        <f t="shared" si="18"/>
        <v>10</v>
      </c>
      <c r="U38" s="5">
        <f t="shared" si="18"/>
        <v>10</v>
      </c>
      <c r="V38" s="5">
        <f t="shared" si="18"/>
        <v>10</v>
      </c>
      <c r="W38" s="5">
        <f t="shared" si="18"/>
        <v>10</v>
      </c>
      <c r="X38" s="5">
        <f t="shared" si="18"/>
        <v>10</v>
      </c>
      <c r="Y38" s="5">
        <f t="shared" si="18"/>
        <v>10</v>
      </c>
      <c r="AA38" s="46"/>
      <c r="AB38" s="47">
        <v>0</v>
      </c>
      <c r="AC38" s="47">
        <v>0</v>
      </c>
      <c r="AD38" s="15">
        <f t="shared" si="20"/>
        <v>0.01</v>
      </c>
      <c r="AE38" s="15">
        <f t="shared" si="19"/>
        <v>0.01</v>
      </c>
      <c r="AF38" s="15">
        <f t="shared" si="21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  <c r="AM38" s="46"/>
      <c r="AN38" s="46">
        <v>0</v>
      </c>
      <c r="AO38" s="46">
        <v>0</v>
      </c>
      <c r="AP38" s="5">
        <v>0</v>
      </c>
      <c r="AQ38" s="54">
        <v>0.1</v>
      </c>
      <c r="AR38" s="5">
        <v>0</v>
      </c>
      <c r="AS38" s="46">
        <v>0</v>
      </c>
      <c r="AT38" s="46">
        <v>0</v>
      </c>
      <c r="AU38" s="46">
        <v>0</v>
      </c>
      <c r="AV38" s="46">
        <v>0</v>
      </c>
      <c r="AW38" s="46"/>
    </row>
    <row r="39" spans="3:49" ht="24.75" customHeight="1">
      <c r="C39" s="20">
        <f t="shared" si="15"/>
        <v>0.01</v>
      </c>
      <c r="D39" s="20">
        <f t="shared" si="16"/>
        <v>0.01</v>
      </c>
      <c r="E39" s="20">
        <f t="shared" si="16"/>
        <v>0.01</v>
      </c>
      <c r="F39" s="20">
        <f t="shared" si="16"/>
        <v>0.01</v>
      </c>
      <c r="G39" s="20">
        <f t="shared" si="16"/>
        <v>0.01</v>
      </c>
      <c r="H39" s="20">
        <f t="shared" si="16"/>
        <v>0.01</v>
      </c>
      <c r="I39" s="20">
        <f t="shared" si="16"/>
        <v>0.01</v>
      </c>
      <c r="J39" s="20">
        <f t="shared" si="16"/>
        <v>0.01</v>
      </c>
      <c r="K39" s="20">
        <f t="shared" si="16"/>
        <v>0.01</v>
      </c>
      <c r="L39" s="20">
        <f t="shared" si="16"/>
        <v>0.01</v>
      </c>
      <c r="M39" s="20">
        <f t="shared" si="16"/>
        <v>0.01</v>
      </c>
      <c r="O39" s="5">
        <f t="shared" si="17"/>
        <v>10</v>
      </c>
      <c r="P39" s="5">
        <f t="shared" si="18"/>
        <v>10</v>
      </c>
      <c r="Q39" s="5">
        <f t="shared" si="18"/>
        <v>10</v>
      </c>
      <c r="R39" s="5">
        <f t="shared" si="18"/>
        <v>10</v>
      </c>
      <c r="S39" s="5">
        <f t="shared" si="18"/>
        <v>10</v>
      </c>
      <c r="T39" s="5">
        <f t="shared" si="18"/>
        <v>10</v>
      </c>
      <c r="U39" s="5">
        <f t="shared" si="18"/>
        <v>10</v>
      </c>
      <c r="V39" s="5">
        <f t="shared" si="18"/>
        <v>10</v>
      </c>
      <c r="W39" s="5">
        <f t="shared" si="18"/>
        <v>10</v>
      </c>
      <c r="X39" s="5">
        <f t="shared" si="18"/>
        <v>10</v>
      </c>
      <c r="Y39" s="5">
        <f t="shared" si="18"/>
        <v>10</v>
      </c>
      <c r="AA39" s="46"/>
      <c r="AB39" s="15">
        <f>P26*$J$3*$J$3</f>
        <v>0.01</v>
      </c>
      <c r="AC39" s="15">
        <f>Q26*$J$3*$J$3</f>
        <v>0.01</v>
      </c>
      <c r="AD39" s="15">
        <f t="shared" si="20"/>
        <v>0.01</v>
      </c>
      <c r="AE39" s="15">
        <f t="shared" si="19"/>
        <v>0.01</v>
      </c>
      <c r="AF39" s="15">
        <f t="shared" si="21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  <c r="AM39" s="46"/>
      <c r="AN39" s="5">
        <v>0</v>
      </c>
      <c r="AO39" s="5">
        <v>0</v>
      </c>
      <c r="AP39" s="54">
        <v>0.1</v>
      </c>
      <c r="AQ39" s="5">
        <v>0</v>
      </c>
      <c r="AR39" s="5">
        <v>0</v>
      </c>
      <c r="AS39" s="5">
        <v>0</v>
      </c>
      <c r="AT39" s="46">
        <v>0</v>
      </c>
      <c r="AU39" s="46">
        <v>0</v>
      </c>
      <c r="AV39" s="46">
        <v>0</v>
      </c>
      <c r="AW39" s="46"/>
    </row>
    <row r="40" spans="3:49" ht="24.75" customHeight="1">
      <c r="C40" s="20">
        <f t="shared" si="15"/>
        <v>0.01</v>
      </c>
      <c r="D40" s="20">
        <f t="shared" si="16"/>
        <v>0.01</v>
      </c>
      <c r="E40" s="20">
        <f t="shared" si="16"/>
        <v>0.01</v>
      </c>
      <c r="F40" s="20">
        <f t="shared" si="16"/>
        <v>0.01</v>
      </c>
      <c r="G40" s="20">
        <f t="shared" si="16"/>
        <v>0.01</v>
      </c>
      <c r="H40" s="20">
        <f t="shared" si="16"/>
        <v>0.01</v>
      </c>
      <c r="I40" s="20">
        <f t="shared" si="16"/>
        <v>0.01</v>
      </c>
      <c r="J40" s="20">
        <f t="shared" si="16"/>
        <v>0.01</v>
      </c>
      <c r="K40" s="20">
        <f t="shared" si="16"/>
        <v>0.01</v>
      </c>
      <c r="L40" s="20">
        <f t="shared" si="16"/>
        <v>0.01</v>
      </c>
      <c r="M40" s="20">
        <f t="shared" si="16"/>
        <v>0.01</v>
      </c>
      <c r="O40" s="5">
        <f t="shared" si="17"/>
        <v>10</v>
      </c>
      <c r="P40" s="5">
        <f t="shared" si="18"/>
        <v>10</v>
      </c>
      <c r="Q40" s="5">
        <f t="shared" si="18"/>
        <v>10</v>
      </c>
      <c r="R40" s="5">
        <f t="shared" si="18"/>
        <v>10</v>
      </c>
      <c r="S40" s="5">
        <f t="shared" si="18"/>
        <v>10</v>
      </c>
      <c r="T40" s="5">
        <f t="shared" si="18"/>
        <v>10</v>
      </c>
      <c r="U40" s="5">
        <f t="shared" si="18"/>
        <v>10</v>
      </c>
      <c r="V40" s="5">
        <f t="shared" si="18"/>
        <v>10</v>
      </c>
      <c r="W40" s="5">
        <f t="shared" si="18"/>
        <v>10</v>
      </c>
      <c r="X40" s="5">
        <f t="shared" si="18"/>
        <v>10</v>
      </c>
      <c r="Y40" s="5">
        <f t="shared" si="18"/>
        <v>10</v>
      </c>
      <c r="AA40" s="46"/>
      <c r="AB40" s="47">
        <v>0</v>
      </c>
      <c r="AC40" s="47">
        <v>0</v>
      </c>
      <c r="AD40" s="15">
        <f t="shared" si="20"/>
        <v>0.01</v>
      </c>
      <c r="AE40" s="15">
        <f t="shared" si="19"/>
        <v>0.01</v>
      </c>
      <c r="AF40" s="15">
        <f t="shared" si="21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  <c r="AM40" s="46"/>
      <c r="AN40" s="46">
        <v>0</v>
      </c>
      <c r="AO40" s="46">
        <v>0</v>
      </c>
      <c r="AP40" s="5">
        <v>0</v>
      </c>
      <c r="AQ40" s="5">
        <v>0</v>
      </c>
      <c r="AR40" s="5">
        <v>0</v>
      </c>
      <c r="AS40" s="46">
        <v>0</v>
      </c>
      <c r="AT40" s="46">
        <v>0</v>
      </c>
      <c r="AU40" s="46">
        <v>0</v>
      </c>
      <c r="AV40" s="46">
        <v>0</v>
      </c>
      <c r="AW40" s="46"/>
    </row>
    <row r="41" spans="3:49" ht="24.75" customHeight="1">
      <c r="C41" s="20">
        <f t="shared" si="15"/>
        <v>0.01</v>
      </c>
      <c r="D41" s="20">
        <f t="shared" si="16"/>
        <v>0.01</v>
      </c>
      <c r="E41" s="20">
        <f t="shared" si="16"/>
        <v>0.01</v>
      </c>
      <c r="F41" s="20">
        <f t="shared" si="16"/>
        <v>0.01</v>
      </c>
      <c r="G41" s="20">
        <f t="shared" si="16"/>
        <v>0.01</v>
      </c>
      <c r="H41" s="20">
        <f t="shared" si="16"/>
        <v>0.01</v>
      </c>
      <c r="I41" s="20">
        <f t="shared" si="16"/>
        <v>0.01</v>
      </c>
      <c r="J41" s="20">
        <f t="shared" si="16"/>
        <v>0.01</v>
      </c>
      <c r="K41" s="20">
        <f t="shared" si="16"/>
        <v>0.01</v>
      </c>
      <c r="L41" s="20">
        <f t="shared" si="16"/>
        <v>0.01</v>
      </c>
      <c r="M41" s="20">
        <f t="shared" si="16"/>
        <v>0.01</v>
      </c>
      <c r="O41" s="5">
        <f t="shared" si="17"/>
        <v>10</v>
      </c>
      <c r="P41" s="5">
        <f t="shared" si="18"/>
        <v>10</v>
      </c>
      <c r="Q41" s="5">
        <f t="shared" si="18"/>
        <v>10</v>
      </c>
      <c r="R41" s="5">
        <f t="shared" si="18"/>
        <v>10</v>
      </c>
      <c r="S41" s="5">
        <f t="shared" si="18"/>
        <v>10</v>
      </c>
      <c r="T41" s="5">
        <f t="shared" si="18"/>
        <v>10</v>
      </c>
      <c r="U41" s="5">
        <f t="shared" si="18"/>
        <v>10</v>
      </c>
      <c r="V41" s="5">
        <f t="shared" si="18"/>
        <v>10</v>
      </c>
      <c r="W41" s="5">
        <f t="shared" si="18"/>
        <v>10</v>
      </c>
      <c r="X41" s="5">
        <f t="shared" si="18"/>
        <v>10</v>
      </c>
      <c r="Y41" s="5">
        <f t="shared" si="18"/>
        <v>10</v>
      </c>
      <c r="AA41" s="46"/>
      <c r="AB41" s="47">
        <v>0</v>
      </c>
      <c r="AC41" s="47">
        <v>0</v>
      </c>
      <c r="AD41" s="47">
        <v>0</v>
      </c>
      <c r="AE41" s="15">
        <f t="shared" si="19"/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  <c r="AM41" s="46"/>
      <c r="AN41" s="46">
        <v>0</v>
      </c>
      <c r="AO41" s="46">
        <v>0</v>
      </c>
      <c r="AP41" s="46">
        <v>0</v>
      </c>
      <c r="AQ41" s="5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/>
    </row>
    <row r="42" spans="3:49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 aca="true" t="shared" si="24" ref="AB42:AJ42">SUM(AB32:AB41)</f>
        <v>0.04</v>
      </c>
      <c r="AC42" s="9">
        <f t="shared" si="24"/>
        <v>0.04</v>
      </c>
      <c r="AD42" s="9">
        <f t="shared" si="24"/>
        <v>0.08</v>
      </c>
      <c r="AE42" s="9">
        <f t="shared" si="24"/>
        <v>0.09999999999999999</v>
      </c>
      <c r="AF42" s="9">
        <f t="shared" si="24"/>
        <v>0.08</v>
      </c>
      <c r="AG42" s="9">
        <f t="shared" si="24"/>
        <v>0.04</v>
      </c>
      <c r="AH42" s="9">
        <f t="shared" si="24"/>
        <v>0.03</v>
      </c>
      <c r="AI42" s="9">
        <f t="shared" si="24"/>
        <v>0.03</v>
      </c>
      <c r="AJ42" s="9">
        <f t="shared" si="24"/>
        <v>0.03</v>
      </c>
      <c r="AK42" s="44"/>
      <c r="AM42" s="45"/>
      <c r="AN42" s="9"/>
      <c r="AO42" s="9"/>
      <c r="AP42" s="9"/>
      <c r="AQ42" s="9"/>
      <c r="AR42" s="9"/>
      <c r="AS42" s="9"/>
      <c r="AT42" s="9"/>
      <c r="AU42" s="9"/>
      <c r="AV42" s="9"/>
      <c r="AW42" s="44"/>
    </row>
    <row r="43" ht="24.75" customHeight="1" thickBot="1" thickTop="1">
      <c r="AM43" s="13" t="s">
        <v>22</v>
      </c>
    </row>
    <row r="44" spans="39:49" ht="24.75" customHeight="1" thickTop="1">
      <c r="AM44" s="42"/>
      <c r="AN44" s="8"/>
      <c r="AO44" s="8"/>
      <c r="AP44" s="8"/>
      <c r="AQ44" s="8"/>
      <c r="AR44" s="8"/>
      <c r="AS44" s="8"/>
      <c r="AT44" s="8"/>
      <c r="AU44" s="8"/>
      <c r="AV44" s="8"/>
      <c r="AW44" s="48"/>
    </row>
    <row r="45" spans="39:49" ht="24.75" customHeight="1">
      <c r="AM45" s="46"/>
      <c r="AN45" s="46">
        <v>0</v>
      </c>
      <c r="AO45" s="46">
        <v>0</v>
      </c>
      <c r="AP45" s="46">
        <v>0</v>
      </c>
      <c r="AQ45" s="5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/>
    </row>
    <row r="46" spans="39:49" ht="24.75" customHeight="1">
      <c r="AM46" s="46"/>
      <c r="AN46" s="46">
        <v>0</v>
      </c>
      <c r="AO46" s="46">
        <v>0</v>
      </c>
      <c r="AP46" s="5">
        <v>0</v>
      </c>
      <c r="AQ46" s="5">
        <v>0</v>
      </c>
      <c r="AR46" s="5">
        <v>0</v>
      </c>
      <c r="AS46" s="46">
        <v>0</v>
      </c>
      <c r="AT46" s="46">
        <v>0</v>
      </c>
      <c r="AU46" s="46">
        <v>0</v>
      </c>
      <c r="AV46" s="46">
        <v>0</v>
      </c>
      <c r="AW46" s="46"/>
    </row>
    <row r="47" spans="39:49" ht="24.75" customHeight="1">
      <c r="AM47" s="46"/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46"/>
    </row>
    <row r="48" spans="39:49" ht="24.75" customHeight="1">
      <c r="AM48" s="46"/>
      <c r="AN48" s="5">
        <v>0</v>
      </c>
      <c r="AO48" s="5">
        <v>0</v>
      </c>
      <c r="AP48" s="5">
        <v>0</v>
      </c>
      <c r="AQ48" s="5">
        <v>0</v>
      </c>
      <c r="AR48" s="54">
        <f>(AR22-H9)*AR35</f>
        <v>-0.07386216270088397</v>
      </c>
      <c r="AS48" s="54">
        <f>(AS22-I9)*AS35</f>
        <v>-0.05583700208349143</v>
      </c>
      <c r="AT48" s="54">
        <f>(AT22-J9)*AT35</f>
        <v>-0.041284075666256116</v>
      </c>
      <c r="AU48" s="54">
        <f>(AU22-K9)*AU35</f>
        <v>-0.029122094795333453</v>
      </c>
      <c r="AV48" s="54">
        <f>(AV22-L9)*AV35</f>
        <v>-0.01654947733545811</v>
      </c>
      <c r="AW48" s="46"/>
    </row>
    <row r="49" spans="39:49" ht="24.75" customHeight="1">
      <c r="AM49" s="46"/>
      <c r="AN49" s="5">
        <v>0</v>
      </c>
      <c r="AO49" s="5">
        <v>0</v>
      </c>
      <c r="AP49" s="5">
        <v>0</v>
      </c>
      <c r="AQ49" s="54">
        <f>(AQ23-G10)*AQ36</f>
        <v>-0.08577638924730878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46"/>
    </row>
    <row r="50" spans="39:49" ht="24.75" customHeight="1">
      <c r="AM50" s="46"/>
      <c r="AN50" s="46">
        <v>0</v>
      </c>
      <c r="AO50" s="46">
        <v>0</v>
      </c>
      <c r="AP50" s="5">
        <v>0</v>
      </c>
      <c r="AQ50" s="54">
        <f>(AQ24-G11)*AQ37</f>
        <v>-0.038925011654065145</v>
      </c>
      <c r="AR50" s="5">
        <v>0</v>
      </c>
      <c r="AS50" s="46">
        <v>0</v>
      </c>
      <c r="AT50" s="46">
        <v>0</v>
      </c>
      <c r="AU50" s="46">
        <v>0</v>
      </c>
      <c r="AV50" s="46">
        <v>0</v>
      </c>
      <c r="AW50" s="46"/>
    </row>
    <row r="51" spans="39:49" ht="24.75" customHeight="1">
      <c r="AM51" s="46"/>
      <c r="AN51" s="46">
        <v>0</v>
      </c>
      <c r="AO51" s="46">
        <v>0</v>
      </c>
      <c r="AP51" s="5">
        <v>0</v>
      </c>
      <c r="AQ51" s="54">
        <f>(AQ25-G12)*AQ38</f>
        <v>0.0007314563921440254</v>
      </c>
      <c r="AR51" s="5">
        <v>0</v>
      </c>
      <c r="AS51" s="46">
        <v>0</v>
      </c>
      <c r="AT51" s="46">
        <v>0</v>
      </c>
      <c r="AU51" s="46">
        <v>0</v>
      </c>
      <c r="AV51" s="46">
        <v>0</v>
      </c>
      <c r="AW51" s="46"/>
    </row>
    <row r="52" spans="39:49" ht="24.75" customHeight="1">
      <c r="AM52" s="46"/>
      <c r="AN52" s="5">
        <v>0</v>
      </c>
      <c r="AO52" s="5">
        <v>0</v>
      </c>
      <c r="AP52" s="54">
        <f>(AP26-F13)*AP39</f>
        <v>0.035458149399248386</v>
      </c>
      <c r="AQ52" s="5">
        <v>0</v>
      </c>
      <c r="AR52" s="5">
        <v>0</v>
      </c>
      <c r="AS52" s="5">
        <v>0</v>
      </c>
      <c r="AT52" s="46">
        <v>0</v>
      </c>
      <c r="AU52" s="46">
        <v>0</v>
      </c>
      <c r="AV52" s="46">
        <v>0</v>
      </c>
      <c r="AW52" s="46"/>
    </row>
    <row r="53" spans="39:49" ht="24.75" customHeight="1">
      <c r="AM53" s="46"/>
      <c r="AN53" s="46">
        <v>0</v>
      </c>
      <c r="AO53" s="46">
        <v>0</v>
      </c>
      <c r="AP53" s="5">
        <v>0</v>
      </c>
      <c r="AQ53" s="5">
        <v>0</v>
      </c>
      <c r="AR53" s="5">
        <v>0</v>
      </c>
      <c r="AS53" s="46">
        <v>0</v>
      </c>
      <c r="AT53" s="46">
        <v>0</v>
      </c>
      <c r="AU53" s="46">
        <v>0</v>
      </c>
      <c r="AV53" s="46">
        <v>0</v>
      </c>
      <c r="AW53" s="46"/>
    </row>
    <row r="54" spans="39:49" ht="24.75" customHeight="1">
      <c r="AM54" s="46"/>
      <c r="AN54" s="46">
        <v>0</v>
      </c>
      <c r="AO54" s="46">
        <v>0</v>
      </c>
      <c r="AP54" s="46">
        <v>0</v>
      </c>
      <c r="AQ54" s="5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/>
    </row>
    <row r="55" spans="39:49" ht="24.75" customHeight="1" thickBot="1">
      <c r="AM55" s="45"/>
      <c r="AN55" s="9"/>
      <c r="AO55" s="9"/>
      <c r="AP55" s="9"/>
      <c r="AQ55" s="9"/>
      <c r="AR55" s="9"/>
      <c r="AS55" s="9"/>
      <c r="AT55" s="9"/>
      <c r="AU55" s="9"/>
      <c r="AV55" s="9"/>
      <c r="AW55" s="44"/>
    </row>
    <row r="56" spans="38:49" ht="24.75" customHeight="1" thickBot="1" thickTop="1">
      <c r="AL56">
        <f>SUM(AN56:AW56)</f>
        <v>-0.30516660768936393</v>
      </c>
      <c r="AM56" s="45"/>
      <c r="AN56" s="9">
        <f aca="true" t="shared" si="25" ref="AN56:AV56">SUM(AN46:AN55)</f>
        <v>0</v>
      </c>
      <c r="AO56" s="9">
        <f t="shared" si="25"/>
        <v>0</v>
      </c>
      <c r="AP56" s="9">
        <f t="shared" si="25"/>
        <v>0.035458149399248386</v>
      </c>
      <c r="AQ56" s="9">
        <f t="shared" si="25"/>
        <v>-0.12396994450922989</v>
      </c>
      <c r="AR56" s="9">
        <f t="shared" si="25"/>
        <v>-0.07386216270088397</v>
      </c>
      <c r="AS56" s="9">
        <f t="shared" si="25"/>
        <v>-0.05583700208349143</v>
      </c>
      <c r="AT56" s="9">
        <f t="shared" si="25"/>
        <v>-0.041284075666256116</v>
      </c>
      <c r="AU56" s="9">
        <f t="shared" si="25"/>
        <v>-0.029122094795333453</v>
      </c>
      <c r="AV56" s="9">
        <f t="shared" si="25"/>
        <v>-0.01654947733545811</v>
      </c>
      <c r="AW56" s="44"/>
    </row>
    <row r="57" ht="24.75" customHeight="1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2010-01-16T20:58:32Z</dcterms:modified>
  <cp:category/>
  <cp:version/>
  <cp:contentType/>
  <cp:contentStatus/>
</cp:coreProperties>
</file>